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colors5.xml" ContentType="application/vnd.ms-office.chartcolorstyle+xml"/>
  <Override PartName="/xl/charts/colors6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4.xml" ContentType="application/vnd.ms-office.chartstyle+xml"/>
  <Override PartName="/xl/charts/style5.xml" ContentType="application/vnd.ms-office.chartstyle+xml"/>
  <Override PartName="/xl/charts/style6.xml" ContentType="application/vnd.ms-office.chartsty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51" windowHeight="9875" firstSheet="1" activeTab="4"/>
  </bookViews>
  <sheets>
    <sheet name="Porovnanie Rastových Kriviek PP" sheetId="6" r:id="rId1"/>
    <sheet name="Porovnanie Rastových Kriviek No" sheetId="7" r:id="rId2"/>
    <sheet name="Porovnanie Rastových Kriviek NP" sheetId="8" r:id="rId3"/>
    <sheet name="Zdroj" sheetId="1" r:id="rId4"/>
    <sheet name="Grafy" sheetId="2" r:id="rId5"/>
  </sheets>
  <definedNames>
    <definedName name="_xlnm._FilterDatabase" localSheetId="4" hidden="1">Grafy!$C$38:$F$65</definedName>
  </definedNames>
  <calcPr calcId="144525"/>
</workbook>
</file>

<file path=xl/sharedStrings.xml><?xml version="1.0" encoding="utf-8"?>
<sst xmlns="http://schemas.openxmlformats.org/spreadsheetml/2006/main" count="99">
  <si>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</si>
  <si>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</si>
  <si>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</si>
  <si>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</si>
  <si>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</si>
  <si>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</si>
  <si>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</si>
  <si>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</si>
  <si>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df</t>
  </si>
  <si>
    <t>SS</t>
  </si>
  <si>
    <t>MS</t>
  </si>
  <si>
    <t>F</t>
  </si>
  <si>
    <t>Significance F</t>
  </si>
  <si>
    <t>Regression</t>
  </si>
  <si>
    <t>Residual</t>
  </si>
  <si>
    <t>Total</t>
  </si>
  <si>
    <t>Coefficients</t>
  </si>
  <si>
    <t>t Stat</t>
  </si>
  <si>
    <t>P-value</t>
  </si>
  <si>
    <t>Lower 95%</t>
  </si>
  <si>
    <t>Upper 95%</t>
  </si>
  <si>
    <t>Lower 95,0%</t>
  </si>
  <si>
    <t>Upper 95,0%</t>
  </si>
  <si>
    <t>Intercept</t>
  </si>
  <si>
    <t>Total Labor Force Growth (%)</t>
  </si>
  <si>
    <t>Total Labor Force Participation Growth (%)</t>
  </si>
  <si>
    <t>Population Growth (%)</t>
  </si>
  <si>
    <t>Fertilitz Rate Growth (%)</t>
  </si>
  <si>
    <t>Democracy Index Growth (%)</t>
  </si>
  <si>
    <t>Economic Openness Growth (%)</t>
  </si>
  <si>
    <t>GDP (Nominal) per capita (World Bank)</t>
  </si>
  <si>
    <t>GDP (PPP) per capita</t>
  </si>
  <si>
    <t>Total labor force</t>
  </si>
  <si>
    <t>Total labor force participation</t>
  </si>
  <si>
    <t>National income per capita (PPP)</t>
  </si>
  <si>
    <t>Sigma-convergence</t>
  </si>
  <si>
    <t>Growth total (%)</t>
  </si>
  <si>
    <t>Growth since 2008 (%)</t>
  </si>
  <si>
    <t>Growth (%)</t>
  </si>
  <si>
    <t>GDP PPP Per Capita Growth (%)</t>
  </si>
  <si>
    <t>Austria</t>
  </si>
  <si>
    <t>Romania</t>
  </si>
  <si>
    <t>Belgium</t>
  </si>
  <si>
    <t>Lithuania</t>
  </si>
  <si>
    <t>Bulgaria</t>
  </si>
  <si>
    <t>Estonia</t>
  </si>
  <si>
    <t>Croatia</t>
  </si>
  <si>
    <t>Latvia</t>
  </si>
  <si>
    <t>Cyprus</t>
  </si>
  <si>
    <t>Czechia</t>
  </si>
  <si>
    <t>Poland</t>
  </si>
  <si>
    <t>Denmark</t>
  </si>
  <si>
    <t>Ireland</t>
  </si>
  <si>
    <t>Slovakia</t>
  </si>
  <si>
    <t>Malta</t>
  </si>
  <si>
    <t>Finland</t>
  </si>
  <si>
    <t>Hungary</t>
  </si>
  <si>
    <t>France</t>
  </si>
  <si>
    <t>Germany</t>
  </si>
  <si>
    <t>Greece</t>
  </si>
  <si>
    <t>Luxembourg</t>
  </si>
  <si>
    <t>Slovenia</t>
  </si>
  <si>
    <t>Italy</t>
  </si>
  <si>
    <t>Sweden</t>
  </si>
  <si>
    <t>Netherlands</t>
  </si>
  <si>
    <t>Portugal</t>
  </si>
  <si>
    <t>Spain</t>
  </si>
  <si>
    <t>Greece (2006)</t>
  </si>
  <si>
    <t>Population growth</t>
  </si>
  <si>
    <t>Fertility rate</t>
  </si>
  <si>
    <t>Democracy Index</t>
  </si>
  <si>
    <t>Economic Openness</t>
  </si>
  <si>
    <t>Country</t>
  </si>
  <si>
    <t>Growth</t>
  </si>
  <si>
    <t>Rumunsko</t>
  </si>
  <si>
    <t>Litva</t>
  </si>
  <si>
    <t>Bulharsko</t>
  </si>
  <si>
    <t>Lotyšsko</t>
  </si>
  <si>
    <t>Estónsko</t>
  </si>
  <si>
    <t>Poľsko</t>
  </si>
  <si>
    <t>Írsko</t>
  </si>
  <si>
    <t>Slovensko</t>
  </si>
  <si>
    <t>Maďarsko</t>
  </si>
  <si>
    <t>Česko</t>
  </si>
  <si>
    <t>Chorvátsko</t>
  </si>
  <si>
    <t>Dánsko</t>
  </si>
  <si>
    <t>Luxembursko</t>
  </si>
  <si>
    <t>Slovinsko</t>
  </si>
  <si>
    <t>Nemecko</t>
  </si>
  <si>
    <t>Holandsko</t>
  </si>
  <si>
    <t>Rakúsko</t>
  </si>
  <si>
    <t>Belgicko</t>
  </si>
  <si>
    <t>Fínsko</t>
  </si>
  <si>
    <t>Švédsko</t>
  </si>
  <si>
    <t>Francúzsko</t>
  </si>
  <si>
    <t>Portugalsko</t>
  </si>
  <si>
    <t>Španielsko</t>
  </si>
  <si>
    <t>Taliansko</t>
  </si>
  <si>
    <t>Grécko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</si>
</sst>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charset val="238"/>
      <scheme val="minor"/>
    </font>
    <font>
      <i/>
      <sz val="11"/>
      <color theme="1"/>
      <name val="Calibri"/>
      <charset val="238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2" fillId="2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1" borderId="19" applyNumberFormat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0" fillId="10" borderId="1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37" borderId="17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8" borderId="21" applyNumberFormat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7" fillId="8" borderId="17" applyNumberFormat="0" applyAlignment="0" applyProtection="0">
      <alignment vertical="center"/>
    </xf>
    <xf numFmtId="0" fontId="6" fillId="0" borderId="16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5" xfId="0" applyFill="1" applyBorder="1"/>
    <xf numFmtId="0" fontId="0" fillId="0" borderId="0" xfId="0" applyBorder="1"/>
    <xf numFmtId="0" fontId="0" fillId="2" borderId="8" xfId="0" applyFill="1" applyBorder="1"/>
    <xf numFmtId="0" fontId="0" fillId="3" borderId="5" xfId="0" applyFill="1" applyBorder="1"/>
    <xf numFmtId="0" fontId="0" fillId="4" borderId="5" xfId="0" applyFill="1" applyBorder="1"/>
    <xf numFmtId="0" fontId="0" fillId="4" borderId="8" xfId="0" applyFill="1" applyBorder="1"/>
    <xf numFmtId="0" fontId="0" fillId="0" borderId="10" xfId="0" applyBorder="1"/>
    <xf numFmtId="0" fontId="0" fillId="0" borderId="11" xfId="0" applyBorder="1"/>
    <xf numFmtId="0" fontId="0" fillId="5" borderId="11" xfId="0" applyFill="1" applyBorder="1"/>
    <xf numFmtId="0" fontId="0" fillId="6" borderId="5" xfId="0" applyFill="1" applyBorder="1"/>
    <xf numFmtId="0" fontId="0" fillId="0" borderId="12" xfId="0" applyBorder="1"/>
    <xf numFmtId="0" fontId="0" fillId="0" borderId="4" xfId="0" applyFont="1" applyFill="1" applyBorder="1" applyAlignment="1"/>
    <xf numFmtId="0" fontId="0" fillId="0" borderId="7" xfId="0" applyFont="1" applyFill="1" applyBorder="1" applyAlignment="1"/>
    <xf numFmtId="0" fontId="1" fillId="0" borderId="3" xfId="0" applyFont="1" applyBorder="1"/>
    <xf numFmtId="0" fontId="0" fillId="0" borderId="2" xfId="0" applyFill="1" applyBorder="1"/>
    <xf numFmtId="0" fontId="0" fillId="0" borderId="3" xfId="0" applyFill="1" applyBorder="1"/>
    <xf numFmtId="0" fontId="2" fillId="0" borderId="13" xfId="0" applyFont="1" applyFill="1" applyBorder="1" applyAlignment="1">
      <alignment horizontal="centerContinuous"/>
    </xf>
    <xf numFmtId="0" fontId="0" fillId="0" borderId="0" xfId="0" applyFill="1" applyBorder="1" applyAlignment="1"/>
    <xf numFmtId="0" fontId="0" fillId="0" borderId="14" xfId="0" applyFill="1" applyBorder="1" applyAlignment="1"/>
    <xf numFmtId="0" fontId="2" fillId="0" borderId="13" xfId="0" applyFont="1" applyFill="1" applyBorder="1" applyAlignment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altLang="en-US"/>
              <a:t>Variační koeficient nominálneho HDP per capita</a:t>
            </a:r>
            <a:endParaRPr lang="sk-SK" alt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Zdroj!$B$101:$R$101</c:f>
              <c:numCache>
                <c:formatCode>General</c:formatCode>
                <c:ptCount val="17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</c:numCache>
            </c:numRef>
          </c:xVal>
          <c:yVal>
            <c:numRef>
              <c:f>Zdroj!$B$104:$R$104</c:f>
              <c:numCache>
                <c:formatCode>General</c:formatCode>
                <c:ptCount val="17"/>
                <c:pt idx="0">
                  <c:v>0.701133530706668</c:v>
                </c:pt>
                <c:pt idx="1">
                  <c:v>0.687593692571427</c:v>
                </c:pt>
                <c:pt idx="2">
                  <c:v>0.685118140398802</c:v>
                </c:pt>
                <c:pt idx="3">
                  <c:v>0.666167650833486</c:v>
                </c:pt>
                <c:pt idx="4">
                  <c:v>0.636221463369586</c:v>
                </c:pt>
                <c:pt idx="5">
                  <c:v>0.647971468546867</c:v>
                </c:pt>
                <c:pt idx="6">
                  <c:v>0.661146834771869</c:v>
                </c:pt>
                <c:pt idx="7">
                  <c:v>0.667612491515844</c:v>
                </c:pt>
                <c:pt idx="8">
                  <c:v>0.666778461776035</c:v>
                </c:pt>
                <c:pt idx="9">
                  <c:v>0.673612655196089</c:v>
                </c:pt>
                <c:pt idx="10">
                  <c:v>0.680109710195967</c:v>
                </c:pt>
                <c:pt idx="11">
                  <c:v>0.679537901250149</c:v>
                </c:pt>
                <c:pt idx="12">
                  <c:v>0.676186406598167</c:v>
                </c:pt>
                <c:pt idx="13">
                  <c:v>0.658562054723969</c:v>
                </c:pt>
                <c:pt idx="14">
                  <c:v>0.650995130212028</c:v>
                </c:pt>
                <c:pt idx="15">
                  <c:v>0.648036457680821</c:v>
                </c:pt>
                <c:pt idx="16">
                  <c:v>0.674007912966447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2634010"/>
        <c:axId val="526116642"/>
      </c:scatterChart>
      <c:valAx>
        <c:axId val="66263401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26116642"/>
        <c:crosses val="autoZero"/>
        <c:crossBetween val="midCat"/>
      </c:valAx>
      <c:valAx>
        <c:axId val="52611664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6263401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altLang="en-US"/>
              <a:t>Variační koeficient HDP PKS per capita</a:t>
            </a:r>
            <a:endParaRPr lang="sk-SK" alt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Zdroj!$B$108:$R$108</c:f>
              <c:numCache>
                <c:formatCode>General</c:formatCode>
                <c:ptCount val="17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</c:numCache>
            </c:numRef>
          </c:xVal>
          <c:yVal>
            <c:numRef>
              <c:f>Zdroj!$B$111:$R$111</c:f>
              <c:numCache>
                <c:formatCode>General</c:formatCode>
                <c:ptCount val="17"/>
                <c:pt idx="0">
                  <c:v>0.465045473612959</c:v>
                </c:pt>
                <c:pt idx="1">
                  <c:v>0.613426962359336</c:v>
                </c:pt>
                <c:pt idx="2">
                  <c:v>0.588781407687161</c:v>
                </c:pt>
                <c:pt idx="3">
                  <c:v>0.583690127590163</c:v>
                </c:pt>
                <c:pt idx="4">
                  <c:v>0.541971843919538</c:v>
                </c:pt>
                <c:pt idx="5">
                  <c:v>0.538393203160331</c:v>
                </c:pt>
                <c:pt idx="6">
                  <c:v>0.532636722662128</c:v>
                </c:pt>
                <c:pt idx="7">
                  <c:v>0.509469726470539</c:v>
                </c:pt>
                <c:pt idx="8">
                  <c:v>0.49771483668492</c:v>
                </c:pt>
                <c:pt idx="9">
                  <c:v>0.487978037210972</c:v>
                </c:pt>
                <c:pt idx="10">
                  <c:v>0.476523661446483</c:v>
                </c:pt>
                <c:pt idx="11">
                  <c:v>0.472039013090037</c:v>
                </c:pt>
                <c:pt idx="12">
                  <c:v>0.455135373808202</c:v>
                </c:pt>
                <c:pt idx="13">
                  <c:v>0.430649837467697</c:v>
                </c:pt>
                <c:pt idx="14">
                  <c:v>0.415388185130711</c:v>
                </c:pt>
                <c:pt idx="15">
                  <c:v>0.40481557160278</c:v>
                </c:pt>
                <c:pt idx="16">
                  <c:v>0.431377585081202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8607837"/>
        <c:axId val="984386532"/>
      </c:scatterChart>
      <c:valAx>
        <c:axId val="32860783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984386532"/>
        <c:crosses val="autoZero"/>
        <c:crossBetween val="midCat"/>
      </c:valAx>
      <c:valAx>
        <c:axId val="9843865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32860783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altLang="en-US"/>
              <a:t>Variační koeficient hrubého národného dôchodku per capita</a:t>
            </a:r>
            <a:endParaRPr lang="sk-SK" alt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Zdroj!$B$115:$R$115</c:f>
              <c:numCache>
                <c:formatCode>General</c:formatCode>
                <c:ptCount val="17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</c:numCache>
            </c:numRef>
          </c:xVal>
          <c:yVal>
            <c:numRef>
              <c:f>Zdroj!$B$118:$R$118</c:f>
              <c:numCache>
                <c:formatCode>General</c:formatCode>
                <c:ptCount val="17"/>
                <c:pt idx="0">
                  <c:v>0.45466401264846</c:v>
                </c:pt>
                <c:pt idx="1">
                  <c:v>0.446604751126357</c:v>
                </c:pt>
                <c:pt idx="2">
                  <c:v>0.415237560757241</c:v>
                </c:pt>
                <c:pt idx="3">
                  <c:v>0.422031372389424</c:v>
                </c:pt>
                <c:pt idx="4">
                  <c:v>0.384897893317495</c:v>
                </c:pt>
                <c:pt idx="5">
                  <c:v>0.338861310842168</c:v>
                </c:pt>
                <c:pt idx="6">
                  <c:v>0.353438877494846</c:v>
                </c:pt>
                <c:pt idx="7">
                  <c:v>0.356699599989824</c:v>
                </c:pt>
                <c:pt idx="8">
                  <c:v>0.37470287719532</c:v>
                </c:pt>
                <c:pt idx="9">
                  <c:v>0.356324572299619</c:v>
                </c:pt>
                <c:pt idx="10">
                  <c:v>0.356055673362182</c:v>
                </c:pt>
                <c:pt idx="11">
                  <c:v>0.332480672937057</c:v>
                </c:pt>
                <c:pt idx="12">
                  <c:v>0.333785688326184</c:v>
                </c:pt>
                <c:pt idx="13">
                  <c:v>0.334386941363673</c:v>
                </c:pt>
                <c:pt idx="14">
                  <c:v>0.321369985947023</c:v>
                </c:pt>
                <c:pt idx="15">
                  <c:v>0.297203145397109</c:v>
                </c:pt>
                <c:pt idx="16">
                  <c:v>0.322347757704001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2974885"/>
        <c:axId val="565087178"/>
      </c:scatterChart>
      <c:valAx>
        <c:axId val="57297488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65087178"/>
        <c:crosses val="autoZero"/>
        <c:crossBetween val="midCat"/>
      </c:valAx>
      <c:valAx>
        <c:axId val="56508717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7297488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Beta-konvergencia</a:t>
            </a:r>
            <a:r>
              <a:rPr lang="sk-SK" baseline="0"/>
              <a:t> HDP PKS per capita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marker"/>
        <c:varyColors val="0"/>
        <c:ser>
          <c:idx val="0"/>
          <c:order val="0"/>
          <c:tx>
            <c:strRef>
              <c:f>Grafy!$F$5</c:f>
              <c:strCache>
                <c:ptCount val="1"/>
                <c:pt idx="0">
                  <c:v>Growth (%)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2b770452-f0e1-48b0-82cc-3c11d04b8cc2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35dfe802-c2f4-49fd-a677-06bf93eabb9f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039eeca1-e2ae-467e-ad64-4f7d4f973ee9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26ffef87-c56e-413b-9326-83126567624c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3502c6f9-bb3b-446f-825e-9e0d05d0e94f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2c3391ab-7dc1-4053-ae8e-7e35cd2218e8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0007948d-ef1d-4ae4-bb32-75a1a44b648e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6ac4b086-ede5-49f5-870d-6ba7b9558132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c814f8de-17e0-4b1b-998b-e6b00f028d8b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cc820ce5-6810-439e-aa7c-42f555c707cd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30f7e277-eb8a-488e-a98e-4a71915e75a5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2402ad2f-8aba-4a38-8cd3-50cd8d9d7e68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9db23fc3-f13a-4653-bfdf-8ed4f8a42d1c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47792442-4ff3-4c07-9488-2148ffeb4502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bafe2a25-40a6-4da9-afa0-23c2e531fa1a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7e378bbc-2f52-4403-9076-1614f10845e9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1251b253-f8bb-4217-9736-0505d74d9162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d11a7ea6-8a24-40f3-89b5-078501632780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f5fabcd7-513f-4e1a-a07e-b013150b4074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e8be2c2b-7aec-4d99-a577-cac49ce1ad4f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d10284b2-7399-44e5-9467-8876b7b216c4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67bfb929-d682-4e3f-99f0-02c8afe51a3c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7851c64e-87d9-4f8e-a982-4a777ce51d55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6c808c9b-f35b-482a-8e73-dcf04481286d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530c003a-f923-4be1-b6a4-700de68eb6ca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8c8be863-c368-4aa7-9364-3d2ad5774dfe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3e3c3af1-8e15-4027-a24c-eb87dac588d6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Grafy!$D$6:$D$32</c:f>
              <c:numCache>
                <c:formatCode>General</c:formatCode>
                <c:ptCount val="27"/>
                <c:pt idx="0">
                  <c:v>8982.845</c:v>
                </c:pt>
                <c:pt idx="1">
                  <c:v>13019.575</c:v>
                </c:pt>
                <c:pt idx="2">
                  <c:v>9193.831</c:v>
                </c:pt>
                <c:pt idx="3">
                  <c:v>12268.416</c:v>
                </c:pt>
                <c:pt idx="4">
                  <c:v>14524.284</c:v>
                </c:pt>
                <c:pt idx="5">
                  <c:v>13342.615</c:v>
                </c:pt>
                <c:pt idx="6">
                  <c:v>38701.253</c:v>
                </c:pt>
                <c:pt idx="7">
                  <c:v>15213.725</c:v>
                </c:pt>
                <c:pt idx="8">
                  <c:v>16258.522</c:v>
                </c:pt>
                <c:pt idx="9">
                  <c:v>20914.733</c:v>
                </c:pt>
                <c:pt idx="10">
                  <c:v>14663.032</c:v>
                </c:pt>
                <c:pt idx="11">
                  <c:v>21527.471</c:v>
                </c:pt>
                <c:pt idx="12">
                  <c:v>32911.402</c:v>
                </c:pt>
                <c:pt idx="13">
                  <c:v>64638.981</c:v>
                </c:pt>
                <c:pt idx="14">
                  <c:v>22742.09</c:v>
                </c:pt>
                <c:pt idx="15">
                  <c:v>31307.862</c:v>
                </c:pt>
                <c:pt idx="16">
                  <c:v>35780.107</c:v>
                </c:pt>
                <c:pt idx="17">
                  <c:v>33745.848</c:v>
                </c:pt>
                <c:pt idx="18">
                  <c:v>32036.501</c:v>
                </c:pt>
                <c:pt idx="19">
                  <c:v>31175.883</c:v>
                </c:pt>
                <c:pt idx="20">
                  <c:v>33830.555</c:v>
                </c:pt>
                <c:pt idx="21">
                  <c:v>29036.387</c:v>
                </c:pt>
                <c:pt idx="22">
                  <c:v>21460.021</c:v>
                </c:pt>
                <c:pt idx="23">
                  <c:v>25923.233</c:v>
                </c:pt>
                <c:pt idx="24">
                  <c:v>26121.975</c:v>
                </c:pt>
                <c:pt idx="25">
                  <c:v>29530.215</c:v>
                </c:pt>
                <c:pt idx="26">
                  <c:v>25439.354</c:v>
                </c:pt>
              </c:numCache>
            </c:numRef>
          </c:xVal>
          <c:yVal>
            <c:numRef>
              <c:f>Grafy!$F$6:$F$32</c:f>
              <c:numCache>
                <c:formatCode>General</c:formatCode>
                <c:ptCount val="27"/>
                <c:pt idx="0">
                  <c:v>255.630649309879</c:v>
                </c:pt>
                <c:pt idx="1">
                  <c:v>201.02325920777</c:v>
                </c:pt>
                <c:pt idx="2">
                  <c:v>167.787726356945</c:v>
                </c:pt>
                <c:pt idx="3">
                  <c:v>162.563586040773</c:v>
                </c:pt>
                <c:pt idx="4">
                  <c:v>161.115226058648</c:v>
                </c:pt>
                <c:pt idx="5">
                  <c:v>157.867254657352</c:v>
                </c:pt>
                <c:pt idx="6">
                  <c:v>146.083094518929</c:v>
                </c:pt>
                <c:pt idx="7">
                  <c:v>110.432047378272</c:v>
                </c:pt>
                <c:pt idx="8">
                  <c:v>104.531998665069</c:v>
                </c:pt>
                <c:pt idx="9">
                  <c:v>101.050551302759</c:v>
                </c:pt>
                <c:pt idx="10">
                  <c:v>98.690073103571</c:v>
                </c:pt>
                <c:pt idx="11">
                  <c:v>98.0730388627628</c:v>
                </c:pt>
                <c:pt idx="12">
                  <c:v>83.9837755924223</c:v>
                </c:pt>
                <c:pt idx="13">
                  <c:v>83.3314033833547</c:v>
                </c:pt>
                <c:pt idx="14">
                  <c:v>76.4317175774082</c:v>
                </c:pt>
                <c:pt idx="15">
                  <c:v>73.3227583537962</c:v>
                </c:pt>
                <c:pt idx="16">
                  <c:v>65.8301776459193</c:v>
                </c:pt>
                <c:pt idx="17">
                  <c:v>64.9058426387744</c:v>
                </c:pt>
                <c:pt idx="18">
                  <c:v>64.2706923580699</c:v>
                </c:pt>
                <c:pt idx="19">
                  <c:v>62.9802337916139</c:v>
                </c:pt>
                <c:pt idx="20">
                  <c:v>62.3666150318846</c:v>
                </c:pt>
                <c:pt idx="21">
                  <c:v>60.8740440055438</c:v>
                </c:pt>
                <c:pt idx="22">
                  <c:v>58.8569321530487</c:v>
                </c:pt>
                <c:pt idx="23">
                  <c:v>48.3541462594577</c:v>
                </c:pt>
                <c:pt idx="24">
                  <c:v>46.7850535803667</c:v>
                </c:pt>
                <c:pt idx="25">
                  <c:v>41.8554148691433</c:v>
                </c:pt>
                <c:pt idx="26">
                  <c:v>11.5491926406622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03369184"/>
        <c:axId val="503370496"/>
      </c:scatterChart>
      <c:valAx>
        <c:axId val="503369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HDP PKS per capita v roku 2004</a:t>
                </a:r>
                <a:endParaRPr lang="sk-SK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03370496"/>
        <c:crosses val="autoZero"/>
        <c:crossBetween val="midCat"/>
      </c:valAx>
      <c:valAx>
        <c:axId val="50337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Percentuálny</a:t>
                </a:r>
                <a:r>
                  <a:rPr lang="sk-SK" baseline="0"/>
                  <a:t> rast od 2004 do 2020</a:t>
                </a:r>
                <a:endParaRPr lang="sk-SK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03369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Beta-konvergencia HDP (nominálneho) per capita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marker"/>
        <c:varyColors val="0"/>
        <c:ser>
          <c:idx val="0"/>
          <c:order val="0"/>
          <c:tx>
            <c:strRef>
              <c:f>Grafy!$F$38</c:f>
              <c:strCache>
                <c:ptCount val="1"/>
                <c:pt idx="0">
                  <c:v>Growth total (%)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6467ed51-2775-4d34-b38b-8695a9bd67ae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5d8d7dde-c80a-4d94-8097-7b6f90240ac8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0a340156-4f32-4abd-975a-7e2a64682629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f7d70c29-c7bc-4baa-b9ba-909e69670e40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257297e7-8cdd-4977-a220-7b3e8158b616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a25e7775-8406-47a3-ac58-d88e68f7b626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338cff88-fadd-4714-a356-4cd4ccef4ed2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be75d1f9-30c3-41c6-b1d1-1ba69c312d5e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e665f76b-0ca9-498b-8f5f-1d400f7a123c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9ded26ef-0de7-4ab0-a847-177c691415e4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fa62d01b-925b-42f4-acf2-50c9a9347b1b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8b4b736f-b2a3-42eb-9a89-76b8c6fa7da3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4b207db6-9caf-43ee-abf3-672ad48cb1e4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7132ca81-f644-432f-8d44-65ae4205f5d1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eece04e8-e897-4324-a198-286d98b8a51e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171a07cb-e768-4f54-b077-ee05b1cd26c1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00319403-0147-455d-be65-41b1e8341133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e06c6216-d0ba-4067-9cce-d553cb541ae4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93f7dc02-e4f1-4db8-bfea-ef59080f2ce8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45daa28c-75b2-4891-b7f2-7a9cae8fe3f6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83a7f050-f324-4ead-b359-325766ac4240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382ae33a-08a0-4870-8f94-72f47bc26fa9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a6b86605-001c-4c3d-acb4-d72e50e46e77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c1e1e98d-39a3-45cf-809a-dbf755703cb5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a760e8af-668d-44e0-bc6a-54a509e30d98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5b4c0203-a295-4bb2-8e66-22939f6d4f12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fld id="{98fee52a-20bd-465e-ab73-2d6e0ce71053}" type="VALUE">
                      <a:t>[VALUE]</a:t>
                    </a:fld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Grafy!$D$39:$D$65</c:f>
              <c:numCache>
                <c:formatCode>General</c:formatCode>
                <c:ptCount val="27"/>
                <c:pt idx="0">
                  <c:v>3494.94</c:v>
                </c:pt>
                <c:pt idx="1">
                  <c:v>6700.33</c:v>
                </c:pt>
                <c:pt idx="2">
                  <c:v>3389.71</c:v>
                </c:pt>
                <c:pt idx="3">
                  <c:v>6363.72</c:v>
                </c:pt>
                <c:pt idx="4">
                  <c:v>8912.99</c:v>
                </c:pt>
                <c:pt idx="5">
                  <c:v>6681.39</c:v>
                </c:pt>
                <c:pt idx="6">
                  <c:v>11749.85</c:v>
                </c:pt>
                <c:pt idx="7">
                  <c:v>15197.06</c:v>
                </c:pt>
                <c:pt idx="8">
                  <c:v>10671.82</c:v>
                </c:pt>
                <c:pt idx="9">
                  <c:v>47644.93</c:v>
                </c:pt>
                <c:pt idx="10">
                  <c:v>10285.79</c:v>
                </c:pt>
                <c:pt idx="11">
                  <c:v>75716.35</c:v>
                </c:pt>
                <c:pt idx="12">
                  <c:v>17233.14</c:v>
                </c:pt>
                <c:pt idx="13">
                  <c:v>9661.17</c:v>
                </c:pt>
                <c:pt idx="14">
                  <c:v>34044.05</c:v>
                </c:pt>
                <c:pt idx="15">
                  <c:v>46511.6</c:v>
                </c:pt>
                <c:pt idx="16">
                  <c:v>36821.52</c:v>
                </c:pt>
                <c:pt idx="17">
                  <c:v>37702.85</c:v>
                </c:pt>
                <c:pt idx="18">
                  <c:v>40362.39</c:v>
                </c:pt>
                <c:pt idx="19">
                  <c:v>35364.38</c:v>
                </c:pt>
                <c:pt idx="20">
                  <c:v>18031</c:v>
                </c:pt>
                <c:pt idx="21">
                  <c:v>42821.67</c:v>
                </c:pt>
                <c:pt idx="22">
                  <c:v>33741.26</c:v>
                </c:pt>
                <c:pt idx="23">
                  <c:v>23792.62</c:v>
                </c:pt>
                <c:pt idx="24">
                  <c:v>24861.28</c:v>
                </c:pt>
                <c:pt idx="25">
                  <c:v>31259.72</c:v>
                </c:pt>
                <c:pt idx="26">
                  <c:v>21955.1</c:v>
                </c:pt>
              </c:numCache>
            </c:numRef>
          </c:xVal>
          <c:yVal>
            <c:numRef>
              <c:f>Grafy!$F$39:$F$65</c:f>
              <c:numCache>
                <c:formatCode>General</c:formatCode>
                <c:ptCount val="27"/>
                <c:pt idx="0">
                  <c:v>268.993172987233</c:v>
                </c:pt>
                <c:pt idx="1">
                  <c:v>198.456792426642</c:v>
                </c:pt>
                <c:pt idx="2">
                  <c:v>194.295972221813</c:v>
                </c:pt>
                <c:pt idx="3">
                  <c:v>176.881289560194</c:v>
                </c:pt>
                <c:pt idx="4">
                  <c:v>161.553979079972</c:v>
                </c:pt>
                <c:pt idx="5">
                  <c:v>134.325192811675</c:v>
                </c:pt>
                <c:pt idx="6">
                  <c:v>93.723324127542</c:v>
                </c:pt>
                <c:pt idx="7">
                  <c:v>83.4870692094392</c:v>
                </c:pt>
                <c:pt idx="8">
                  <c:v>79.5091184071696</c:v>
                </c:pt>
                <c:pt idx="9">
                  <c:v>75.9112669490752</c:v>
                </c:pt>
                <c:pt idx="10">
                  <c:v>54.573931608559</c:v>
                </c:pt>
                <c:pt idx="11">
                  <c:v>53.0364313652203</c:v>
                </c:pt>
                <c:pt idx="12">
                  <c:v>46.1119099595315</c:v>
                </c:pt>
                <c:pt idx="13">
                  <c:v>43.1345271845956</c:v>
                </c:pt>
                <c:pt idx="14">
                  <c:v>34.3072871764669</c:v>
                </c:pt>
                <c:pt idx="15">
                  <c:v>30.9540845724507</c:v>
                </c:pt>
                <c:pt idx="16">
                  <c:v>30.6446882149352</c:v>
                </c:pt>
                <c:pt idx="17">
                  <c:v>30.0732968462596</c:v>
                </c:pt>
                <c:pt idx="18">
                  <c:v>29.5861320402483</c:v>
                </c:pt>
                <c:pt idx="19">
                  <c:v>26.0997082374977</c:v>
                </c:pt>
                <c:pt idx="20">
                  <c:v>24.4516665742333</c:v>
                </c:pt>
                <c:pt idx="21">
                  <c:v>21.2603571976525</c:v>
                </c:pt>
                <c:pt idx="22">
                  <c:v>14.4742964548449</c:v>
                </c:pt>
                <c:pt idx="23">
                  <c:v>11.8994041009355</c:v>
                </c:pt>
                <c:pt idx="24">
                  <c:v>8.83252994214297</c:v>
                </c:pt>
                <c:pt idx="25">
                  <c:v>1.33232159469119</c:v>
                </c:pt>
                <c:pt idx="26">
                  <c:v>-19.4893669352451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330588504"/>
        <c:axId val="330588832"/>
      </c:scatterChart>
      <c:valAx>
        <c:axId val="330588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HDP (nominálne) per capita v roku 2004</a:t>
                </a:r>
                <a:endParaRPr lang="sk-SK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330588832"/>
        <c:crosses val="autoZero"/>
        <c:crossBetween val="midCat"/>
      </c:valAx>
      <c:valAx>
        <c:axId val="330588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Percentuálny</a:t>
                </a:r>
                <a:r>
                  <a:rPr lang="sk-SK" baseline="0"/>
                  <a:t> rast od 2004 do 2020</a:t>
                </a:r>
                <a:endParaRPr lang="sk-SK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330588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Beta-konvergencia Hrubého</a:t>
            </a:r>
            <a:r>
              <a:rPr lang="sk-SK" baseline="0"/>
              <a:t> Národného Dôchodku per capita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marker"/>
        <c:varyColors val="0"/>
        <c:ser>
          <c:idx val="0"/>
          <c:order val="0"/>
          <c:tx>
            <c:strRef>
              <c:f>Grafy!$F$71</c:f>
              <c:strCache>
                <c:ptCount val="1"/>
                <c:pt idx="0">
                  <c:v>Growth (%)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Rumunsko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Litva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000702740688685875"/>
                  <c:y val="0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Estónsko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Lotyšsko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Bulharsko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0"/>
                  <c:y val="0.0014919806042521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Poľsko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Írsko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Slovensko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0"/>
                  <c:y val="0.00074599030212607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Maďarsko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Česko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Chorvátsko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Dánsko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Nemecko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Malta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layout>
                <c:manualLayout>
                  <c:x val="0.00386507378777231"/>
                  <c:y val="0.0029839612085042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Slovinsko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Švédsko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layout>
                <c:manualLayout>
                  <c:x val="-0.000351370344342937"/>
                  <c:y val="0.00074599030212607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Rakúsko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Belgicko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>
                <c:manualLayout>
                  <c:x val="0"/>
                  <c:y val="0.0029839612085042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Fínsko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>
                <c:manualLayout>
                  <c:x val="0"/>
                  <c:y val="0.0022379709063782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Francúzsko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"/>
              <c:layout>
                <c:manualLayout>
                  <c:x val="-0.000351370344342937"/>
                  <c:y val="-0.00074599030212607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Holandsko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Portugalsko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Cyprus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Španielsko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Taliansko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Luxembursko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layout/>
              <c:tx>
                <c:rich>
                  <a:bodyPr rot="0" spcFirstLastPara="1" vertOverflow="ellipsis" vert="horz" wrap="square" lIns="38100" tIns="19050" rIns="38100" bIns="19050" anchor="ctr" anchorCtr="1"/>
                  <a:lstStyle/>
                  <a:p>
                    <a:pPr defTabSz="914400">
                      <a:defRPr lang="en-US"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sk-SK" altLang="en-US"/>
                      <a:t>Grécko</a:t>
                    </a:r>
                    <a:endParaRPr lang="sk-SK" alt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Grafy!$D$72:$D$98</c:f>
              <c:numCache>
                <c:formatCode>General</c:formatCode>
                <c:ptCount val="27"/>
                <c:pt idx="0">
                  <c:v>8610</c:v>
                </c:pt>
                <c:pt idx="1">
                  <c:v>12730</c:v>
                </c:pt>
                <c:pt idx="2">
                  <c:v>13720</c:v>
                </c:pt>
                <c:pt idx="3">
                  <c:v>12030</c:v>
                </c:pt>
                <c:pt idx="4">
                  <c:v>9310</c:v>
                </c:pt>
                <c:pt idx="5">
                  <c:v>12930</c:v>
                </c:pt>
                <c:pt idx="6">
                  <c:v>33430</c:v>
                </c:pt>
                <c:pt idx="7">
                  <c:v>14640</c:v>
                </c:pt>
                <c:pt idx="8">
                  <c:v>15280</c:v>
                </c:pt>
                <c:pt idx="9">
                  <c:v>19940</c:v>
                </c:pt>
                <c:pt idx="10">
                  <c:v>14420</c:v>
                </c:pt>
                <c:pt idx="11">
                  <c:v>32980</c:v>
                </c:pt>
                <c:pt idx="12">
                  <c:v>31520</c:v>
                </c:pt>
                <c:pt idx="13">
                  <c:v>21460</c:v>
                </c:pt>
                <c:pt idx="14">
                  <c:v>22440</c:v>
                </c:pt>
                <c:pt idx="15">
                  <c:v>34050</c:v>
                </c:pt>
                <c:pt idx="16">
                  <c:v>33730</c:v>
                </c:pt>
                <c:pt idx="17">
                  <c:v>32510</c:v>
                </c:pt>
                <c:pt idx="18">
                  <c:v>31420</c:v>
                </c:pt>
                <c:pt idx="19">
                  <c:v>29460</c:v>
                </c:pt>
                <c:pt idx="20">
                  <c:v>36010</c:v>
                </c:pt>
                <c:pt idx="21">
                  <c:v>21210</c:v>
                </c:pt>
                <c:pt idx="22">
                  <c:v>24480</c:v>
                </c:pt>
                <c:pt idx="23">
                  <c:v>25900</c:v>
                </c:pt>
                <c:pt idx="24">
                  <c:v>29510</c:v>
                </c:pt>
                <c:pt idx="25">
                  <c:v>58380</c:v>
                </c:pt>
                <c:pt idx="26">
                  <c:v>28020</c:v>
                </c:pt>
              </c:numCache>
            </c:numRef>
          </c:xVal>
          <c:yVal>
            <c:numRef>
              <c:f>Grafy!$F$72:$F$98</c:f>
              <c:numCache>
                <c:formatCode>General</c:formatCode>
                <c:ptCount val="27"/>
                <c:pt idx="0">
                  <c:v>267.131242740999</c:v>
                </c:pt>
                <c:pt idx="1">
                  <c:v>196.622152395915</c:v>
                </c:pt>
                <c:pt idx="2">
                  <c:v>173.469387755102</c:v>
                </c:pt>
                <c:pt idx="3">
                  <c:v>161.512884455528</c:v>
                </c:pt>
                <c:pt idx="4">
                  <c:v>159.398496240602</c:v>
                </c:pt>
                <c:pt idx="5">
                  <c:v>155.220417633411</c:v>
                </c:pt>
                <c:pt idx="6">
                  <c:v>112.114866886031</c:v>
                </c:pt>
                <c:pt idx="7">
                  <c:v>111.748633879781</c:v>
                </c:pt>
                <c:pt idx="8">
                  <c:v>110.667539267016</c:v>
                </c:pt>
                <c:pt idx="9">
                  <c:v>101.404212637914</c:v>
                </c:pt>
                <c:pt idx="10">
                  <c:v>100.762829403606</c:v>
                </c:pt>
                <c:pt idx="11">
                  <c:v>88.7810794420861</c:v>
                </c:pt>
                <c:pt idx="12">
                  <c:v>78.6802030456853</c:v>
                </c:pt>
                <c:pt idx="13">
                  <c:v>76.9804287045666</c:v>
                </c:pt>
                <c:pt idx="14">
                  <c:v>75.891265597148</c:v>
                </c:pt>
                <c:pt idx="15">
                  <c:v>66.6372980910426</c:v>
                </c:pt>
                <c:pt idx="16">
                  <c:v>64.8977171657278</c:v>
                </c:pt>
                <c:pt idx="17">
                  <c:v>64.872346970163</c:v>
                </c:pt>
                <c:pt idx="18">
                  <c:v>63.5900700190961</c:v>
                </c:pt>
                <c:pt idx="19">
                  <c:v>61.9823489477257</c:v>
                </c:pt>
                <c:pt idx="20">
                  <c:v>61.7328519855596</c:v>
                </c:pt>
                <c:pt idx="21">
                  <c:v>58.4629891560585</c:v>
                </c:pt>
                <c:pt idx="22">
                  <c:v>51.593137254902</c:v>
                </c:pt>
                <c:pt idx="23">
                  <c:v>46.6795366795367</c:v>
                </c:pt>
                <c:pt idx="24">
                  <c:v>43.4767875296509</c:v>
                </c:pt>
                <c:pt idx="25">
                  <c:v>42.1377183967112</c:v>
                </c:pt>
                <c:pt idx="26">
                  <c:v>-0.820842255531758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27428248"/>
        <c:axId val="527428576"/>
      </c:scatterChart>
      <c:valAx>
        <c:axId val="527428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 sz="1400" b="0" i="0" baseline="0">
                    <a:effectLst/>
                  </a:rPr>
                  <a:t>HND PKS per capita v roku 2004</a:t>
                </a:r>
                <a:endParaRPr lang="sk-SK" sz="1400">
                  <a:effectLst/>
                </a:endParaRPr>
              </a:p>
            </c:rich>
          </c:tx>
          <c:layout/>
          <c:overlay val="0"/>
          <c:spPr>
            <a:noFill/>
            <a:ln w="6350">
              <a:solidFill>
                <a:schemeClr val="accent1"/>
              </a:solidFill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27428576"/>
        <c:crosses val="autoZero"/>
        <c:crossBetween val="midCat"/>
      </c:valAx>
      <c:valAx>
        <c:axId val="52742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 sz="1200"/>
                  <a:t>Percentuálny</a:t>
                </a:r>
                <a:r>
                  <a:rPr lang="sk-SK" sz="1200" baseline="0"/>
                  <a:t> rast od 2004 do 2020</a:t>
                </a:r>
                <a:endParaRPr lang="sk-SK" sz="1200"/>
              </a:p>
            </c:rich>
          </c:tx>
          <c:layout>
            <c:manualLayout>
              <c:xMode val="edge"/>
              <c:yMode val="edge"/>
              <c:x val="0.014170710004533"/>
              <c:y val="0.22702197673052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527428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612775</xdr:colOff>
      <xdr:row>124</xdr:row>
      <xdr:rowOff>33655</xdr:rowOff>
    </xdr:from>
    <xdr:to>
      <xdr:col>6</xdr:col>
      <xdr:colOff>391795</xdr:colOff>
      <xdr:row>139</xdr:row>
      <xdr:rowOff>33655</xdr:rowOff>
    </xdr:to>
    <xdr:graphicFrame>
      <xdr:nvGraphicFramePr>
        <xdr:cNvPr id="3" name="Chart 2"/>
        <xdr:cNvGraphicFramePr/>
      </xdr:nvGraphicFramePr>
      <xdr:xfrm>
        <a:off x="612775" y="22767925"/>
        <a:ext cx="457200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1270</xdr:colOff>
      <xdr:row>124</xdr:row>
      <xdr:rowOff>18415</xdr:rowOff>
    </xdr:from>
    <xdr:to>
      <xdr:col>13</xdr:col>
      <xdr:colOff>580390</xdr:colOff>
      <xdr:row>139</xdr:row>
      <xdr:rowOff>18415</xdr:rowOff>
    </xdr:to>
    <xdr:graphicFrame>
      <xdr:nvGraphicFramePr>
        <xdr:cNvPr id="4" name="Chart 3"/>
        <xdr:cNvGraphicFramePr/>
      </xdr:nvGraphicFramePr>
      <xdr:xfrm>
        <a:off x="6455410" y="22752685"/>
        <a:ext cx="457200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25400</xdr:colOff>
      <xdr:row>123</xdr:row>
      <xdr:rowOff>156845</xdr:rowOff>
    </xdr:from>
    <xdr:to>
      <xdr:col>20</xdr:col>
      <xdr:colOff>314960</xdr:colOff>
      <xdr:row>138</xdr:row>
      <xdr:rowOff>156845</xdr:rowOff>
    </xdr:to>
    <xdr:graphicFrame>
      <xdr:nvGraphicFramePr>
        <xdr:cNvPr id="5" name="Chart 4"/>
        <xdr:cNvGraphicFramePr/>
      </xdr:nvGraphicFramePr>
      <xdr:xfrm>
        <a:off x="12072620" y="22708235"/>
        <a:ext cx="457200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220980</xdr:colOff>
      <xdr:row>4</xdr:row>
      <xdr:rowOff>15240</xdr:rowOff>
    </xdr:from>
    <xdr:to>
      <xdr:col>27</xdr:col>
      <xdr:colOff>350520</xdr:colOff>
      <xdr:row>32</xdr:row>
      <xdr:rowOff>121920</xdr:rowOff>
    </xdr:to>
    <xdr:graphicFrame>
      <xdr:nvGraphicFramePr>
        <xdr:cNvPr id="2" name="Graf 1"/>
        <xdr:cNvGraphicFramePr/>
      </xdr:nvGraphicFramePr>
      <xdr:xfrm>
        <a:off x="5074920" y="756285"/>
        <a:ext cx="13205460" cy="523684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114300</xdr:colOff>
      <xdr:row>37</xdr:row>
      <xdr:rowOff>7620</xdr:rowOff>
    </xdr:from>
    <xdr:to>
      <xdr:col>27</xdr:col>
      <xdr:colOff>601980</xdr:colOff>
      <xdr:row>64</xdr:row>
      <xdr:rowOff>175260</xdr:rowOff>
    </xdr:to>
    <xdr:graphicFrame>
      <xdr:nvGraphicFramePr>
        <xdr:cNvPr id="3" name="Graf 2"/>
        <xdr:cNvGraphicFramePr/>
      </xdr:nvGraphicFramePr>
      <xdr:xfrm>
        <a:off x="6934200" y="6802755"/>
        <a:ext cx="11597640" cy="5105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403860</xdr:colOff>
      <xdr:row>70</xdr:row>
      <xdr:rowOff>26670</xdr:rowOff>
    </xdr:from>
    <xdr:to>
      <xdr:col>24</xdr:col>
      <xdr:colOff>22860</xdr:colOff>
      <xdr:row>98</xdr:row>
      <xdr:rowOff>3810</xdr:rowOff>
    </xdr:to>
    <xdr:graphicFrame>
      <xdr:nvGraphicFramePr>
        <xdr:cNvPr id="4" name="Graf 3"/>
        <xdr:cNvGraphicFramePr/>
      </xdr:nvGraphicFramePr>
      <xdr:xfrm>
        <a:off x="5257800" y="12875895"/>
        <a:ext cx="10843260" cy="510730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D28" sqref="D28"/>
    </sheetView>
  </sheetViews>
  <sheetFormatPr defaultColWidth="9" defaultRowHeight="14.4"/>
  <sheetData>
    <row r="1" spans="1:1">
      <c r="A1" t="s">
        <v>0</v>
      </c>
    </row>
    <row r="2" ht="15.15"/>
    <row r="3" spans="1:2">
      <c r="A3" s="27" t="s">
        <v>1</v>
      </c>
      <c r="B3" s="27"/>
    </row>
    <row r="4" spans="1:2">
      <c r="A4" s="28" t="s">
        <v>2</v>
      </c>
      <c r="B4" s="28">
        <v>0.301570021302803</v>
      </c>
    </row>
    <row r="5" spans="1:2">
      <c r="A5" s="28" t="s">
        <v>3</v>
      </c>
      <c r="B5" s="28">
        <v>0.0909444777485731</v>
      </c>
    </row>
    <row r="6" spans="1:2">
      <c r="A6" s="28" t="s">
        <v>4</v>
      </c>
      <c r="B6" s="28">
        <v>-0.181772178926855</v>
      </c>
    </row>
    <row r="7" spans="1:2">
      <c r="A7" s="28" t="s">
        <v>5</v>
      </c>
      <c r="B7" s="28">
        <v>60.4659960167226</v>
      </c>
    </row>
    <row r="8" ht="15.15" spans="1:2">
      <c r="A8" s="29" t="s">
        <v>6</v>
      </c>
      <c r="B8" s="29">
        <v>27</v>
      </c>
    </row>
    <row r="10" ht="15.15" spans="1:1">
      <c r="A10" t="s">
        <v>7</v>
      </c>
    </row>
    <row r="11" spans="1:6">
      <c r="A11" s="30"/>
      <c r="B11" s="30" t="s">
        <v>8</v>
      </c>
      <c r="C11" s="30" t="s">
        <v>9</v>
      </c>
      <c r="D11" s="30" t="s">
        <v>10</v>
      </c>
      <c r="E11" s="30" t="s">
        <v>11</v>
      </c>
      <c r="F11" s="30" t="s">
        <v>12</v>
      </c>
    </row>
    <row r="12" spans="1:6">
      <c r="A12" s="28" t="s">
        <v>13</v>
      </c>
      <c r="B12" s="28">
        <v>6</v>
      </c>
      <c r="C12" s="28">
        <v>7315.40444521137</v>
      </c>
      <c r="D12" s="28">
        <v>1219.2340742019</v>
      </c>
      <c r="E12" s="28">
        <v>0.333476065808515</v>
      </c>
      <c r="F12" s="28">
        <v>0.911202262177247</v>
      </c>
    </row>
    <row r="13" spans="1:6">
      <c r="A13" s="28" t="s">
        <v>14</v>
      </c>
      <c r="B13" s="28">
        <v>20</v>
      </c>
      <c r="C13" s="28">
        <v>73122.7334858864</v>
      </c>
      <c r="D13" s="28">
        <v>3656.13667429432</v>
      </c>
      <c r="E13" s="28"/>
      <c r="F13" s="28"/>
    </row>
    <row r="14" ht="15.15" spans="1:6">
      <c r="A14" s="29" t="s">
        <v>15</v>
      </c>
      <c r="B14" s="29">
        <v>26</v>
      </c>
      <c r="C14" s="29">
        <v>80438.1379310977</v>
      </c>
      <c r="D14" s="29"/>
      <c r="E14" s="29"/>
      <c r="F14" s="29"/>
    </row>
    <row r="15" ht="15.15"/>
    <row r="16" spans="1:9">
      <c r="A16" s="30"/>
      <c r="B16" s="30" t="s">
        <v>16</v>
      </c>
      <c r="C16" s="30" t="s">
        <v>5</v>
      </c>
      <c r="D16" s="30" t="s">
        <v>17</v>
      </c>
      <c r="E16" s="30" t="s">
        <v>18</v>
      </c>
      <c r="F16" s="30" t="s">
        <v>19</v>
      </c>
      <c r="G16" s="30" t="s">
        <v>20</v>
      </c>
      <c r="H16" s="30" t="s">
        <v>21</v>
      </c>
      <c r="I16" s="30" t="s">
        <v>22</v>
      </c>
    </row>
    <row r="17" spans="1:9">
      <c r="A17" s="28" t="s">
        <v>23</v>
      </c>
      <c r="B17" s="28">
        <v>107.180162873662</v>
      </c>
      <c r="C17" s="28">
        <v>39.8749765168813</v>
      </c>
      <c r="D17" s="28">
        <v>2.68790535408307</v>
      </c>
      <c r="E17" s="28">
        <v>0.0141472616442086</v>
      </c>
      <c r="F17" s="28">
        <v>24.0024193988627</v>
      </c>
      <c r="G17" s="28">
        <v>190.357906348461</v>
      </c>
      <c r="H17" s="28">
        <v>24.0024193988627</v>
      </c>
      <c r="I17" s="28">
        <v>190.357906348461</v>
      </c>
    </row>
    <row r="18" spans="1:9">
      <c r="A18" s="28" t="s">
        <v>24</v>
      </c>
      <c r="B18" s="28">
        <v>-1.27625693294827</v>
      </c>
      <c r="C18" s="28">
        <v>2.48136624402125</v>
      </c>
      <c r="D18" s="28">
        <v>-0.514336380622311</v>
      </c>
      <c r="E18" s="28">
        <v>0.612653658314375</v>
      </c>
      <c r="F18" s="28">
        <v>-6.45229621725598</v>
      </c>
      <c r="G18" s="28">
        <v>3.89978235135945</v>
      </c>
      <c r="H18" s="28">
        <v>-6.45229621725598</v>
      </c>
      <c r="I18" s="28">
        <v>3.89978235135945</v>
      </c>
    </row>
    <row r="19" spans="1:9">
      <c r="A19" s="28" t="s">
        <v>25</v>
      </c>
      <c r="B19" s="28">
        <v>1.21578548684239</v>
      </c>
      <c r="C19" s="28">
        <v>4.78878899136386</v>
      </c>
      <c r="D19" s="28">
        <v>0.253881615797846</v>
      </c>
      <c r="E19" s="28">
        <v>0.802178783864865</v>
      </c>
      <c r="F19" s="28">
        <v>-8.77345330581178</v>
      </c>
      <c r="G19" s="28">
        <v>11.2050242794966</v>
      </c>
      <c r="H19" s="28">
        <v>-8.77345330581178</v>
      </c>
      <c r="I19" s="28">
        <v>11.2050242794966</v>
      </c>
    </row>
    <row r="20" spans="1:9">
      <c r="A20" s="28" t="s">
        <v>26</v>
      </c>
      <c r="B20" s="28">
        <v>1.78439383817407</v>
      </c>
      <c r="C20" s="28">
        <v>2.94035926159277</v>
      </c>
      <c r="D20" s="28">
        <v>0.606862522373366</v>
      </c>
      <c r="E20" s="28">
        <v>0.550769900569921</v>
      </c>
      <c r="F20" s="28">
        <v>-4.34908810333809</v>
      </c>
      <c r="G20" s="28">
        <v>7.91787577968624</v>
      </c>
      <c r="H20" s="28">
        <v>-4.34908810333809</v>
      </c>
      <c r="I20" s="28">
        <v>7.91787577968624</v>
      </c>
    </row>
    <row r="21" spans="1:9">
      <c r="A21" s="28" t="s">
        <v>27</v>
      </c>
      <c r="B21" s="28">
        <v>-0.3062621746904</v>
      </c>
      <c r="C21" s="28">
        <v>1.12555949586517</v>
      </c>
      <c r="D21" s="28">
        <v>-0.272097721902288</v>
      </c>
      <c r="E21" s="28">
        <v>0.788336078001797</v>
      </c>
      <c r="F21" s="28">
        <v>-2.65413814078813</v>
      </c>
      <c r="G21" s="28">
        <v>2.04161379140733</v>
      </c>
      <c r="H21" s="28">
        <v>-2.65413814078813</v>
      </c>
      <c r="I21" s="28">
        <v>2.04161379140733</v>
      </c>
    </row>
    <row r="22" spans="1:9">
      <c r="A22" s="28" t="s">
        <v>28</v>
      </c>
      <c r="B22" s="28">
        <v>-2.37934883107602</v>
      </c>
      <c r="C22" s="28">
        <v>3.83724991691201</v>
      </c>
      <c r="D22" s="28">
        <v>-0.620066162641494</v>
      </c>
      <c r="E22" s="28">
        <v>0.542215376288538</v>
      </c>
      <c r="F22" s="28">
        <v>-10.3837118957785</v>
      </c>
      <c r="G22" s="28">
        <v>5.62501423362642</v>
      </c>
      <c r="H22" s="28">
        <v>-10.3837118957785</v>
      </c>
      <c r="I22" s="28">
        <v>5.62501423362642</v>
      </c>
    </row>
    <row r="23" ht="15.15" spans="1:9">
      <c r="A23" s="29" t="s">
        <v>29</v>
      </c>
      <c r="B23" s="29">
        <v>-0.918002351796723</v>
      </c>
      <c r="C23" s="29">
        <v>0.895244005612513</v>
      </c>
      <c r="D23" s="29">
        <v>-1.02542138907553</v>
      </c>
      <c r="E23" s="29">
        <v>0.317407765129669</v>
      </c>
      <c r="F23" s="29">
        <v>-2.7854486238883</v>
      </c>
      <c r="G23" s="29">
        <v>0.949443920294857</v>
      </c>
      <c r="H23" s="29">
        <v>-2.7854486238883</v>
      </c>
      <c r="I23" s="29">
        <v>0.949443920294857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M8" sqref="M8"/>
    </sheetView>
  </sheetViews>
  <sheetFormatPr defaultColWidth="9" defaultRowHeight="14.4"/>
  <sheetData>
    <row r="1" spans="1:1">
      <c r="A1" t="s">
        <v>0</v>
      </c>
    </row>
    <row r="2" ht="15.15"/>
    <row r="3" spans="1:2">
      <c r="A3" s="27" t="s">
        <v>1</v>
      </c>
      <c r="B3" s="27"/>
    </row>
    <row r="4" spans="1:2">
      <c r="A4" s="28" t="s">
        <v>2</v>
      </c>
      <c r="B4" s="28">
        <v>0.758874298396325</v>
      </c>
    </row>
    <row r="5" spans="1:2">
      <c r="A5" s="28" t="s">
        <v>3</v>
      </c>
      <c r="B5" s="28">
        <v>0.575890200766514</v>
      </c>
    </row>
    <row r="6" spans="1:2">
      <c r="A6" s="28" t="s">
        <v>4</v>
      </c>
      <c r="B6" s="28">
        <v>0.448657260996468</v>
      </c>
    </row>
    <row r="7" spans="1:2">
      <c r="A7" s="28" t="s">
        <v>5</v>
      </c>
      <c r="B7" s="28">
        <v>53.5133287888982</v>
      </c>
    </row>
    <row r="8" ht="15.15" spans="1:2">
      <c r="A8" s="29" t="s">
        <v>6</v>
      </c>
      <c r="B8" s="29">
        <v>27</v>
      </c>
    </row>
    <row r="10" ht="15.15" spans="1:1">
      <c r="A10" t="s">
        <v>7</v>
      </c>
    </row>
    <row r="11" spans="1:6">
      <c r="A11" s="30"/>
      <c r="B11" s="30" t="s">
        <v>8</v>
      </c>
      <c r="C11" s="30" t="s">
        <v>9</v>
      </c>
      <c r="D11" s="30" t="s">
        <v>10</v>
      </c>
      <c r="E11" s="30" t="s">
        <v>11</v>
      </c>
      <c r="F11" s="30" t="s">
        <v>12</v>
      </c>
    </row>
    <row r="12" spans="1:6">
      <c r="A12" s="28" t="s">
        <v>13</v>
      </c>
      <c r="B12" s="28">
        <v>6</v>
      </c>
      <c r="C12" s="28">
        <v>77770.5752500474</v>
      </c>
      <c r="D12" s="28">
        <v>12961.7625416746</v>
      </c>
      <c r="E12" s="28">
        <v>4.52626656121715</v>
      </c>
      <c r="F12" s="28">
        <v>0.00470670066685685</v>
      </c>
    </row>
    <row r="13" spans="1:6">
      <c r="A13" s="28" t="s">
        <v>14</v>
      </c>
      <c r="B13" s="28">
        <v>20</v>
      </c>
      <c r="C13" s="28">
        <v>57273.5271613745</v>
      </c>
      <c r="D13" s="28">
        <v>2863.67635806872</v>
      </c>
      <c r="E13" s="28"/>
      <c r="F13" s="28"/>
    </row>
    <row r="14" ht="15.15" spans="1:6">
      <c r="A14" s="29" t="s">
        <v>15</v>
      </c>
      <c r="B14" s="29">
        <v>26</v>
      </c>
      <c r="C14" s="29">
        <v>135044.102411422</v>
      </c>
      <c r="D14" s="29"/>
      <c r="E14" s="29"/>
      <c r="F14" s="29"/>
    </row>
    <row r="15" ht="15.15"/>
    <row r="16" spans="1:9">
      <c r="A16" s="30"/>
      <c r="B16" s="30" t="s">
        <v>16</v>
      </c>
      <c r="C16" s="30" t="s">
        <v>5</v>
      </c>
      <c r="D16" s="30" t="s">
        <v>17</v>
      </c>
      <c r="E16" s="30" t="s">
        <v>18</v>
      </c>
      <c r="F16" s="30" t="s">
        <v>19</v>
      </c>
      <c r="G16" s="30" t="s">
        <v>20</v>
      </c>
      <c r="H16" s="30" t="s">
        <v>21</v>
      </c>
      <c r="I16" s="30" t="s">
        <v>22</v>
      </c>
    </row>
    <row r="17" spans="1:9">
      <c r="A17" s="28" t="s">
        <v>23</v>
      </c>
      <c r="B17" s="28">
        <v>24.8508832075043</v>
      </c>
      <c r="C17" s="28">
        <v>35.2899624477752</v>
      </c>
      <c r="D17" s="28">
        <v>0.70419126243845</v>
      </c>
      <c r="E17" s="28">
        <v>0.489432639794622</v>
      </c>
      <c r="F17" s="28">
        <v>-48.7626885139398</v>
      </c>
      <c r="G17" s="28">
        <v>98.4644549289484</v>
      </c>
      <c r="H17" s="28">
        <v>-48.7626885139398</v>
      </c>
      <c r="I17" s="28">
        <v>98.4644549289484</v>
      </c>
    </row>
    <row r="18" spans="1:9">
      <c r="A18" s="28" t="s">
        <v>24</v>
      </c>
      <c r="B18" s="28">
        <v>-0.249645394721137</v>
      </c>
      <c r="C18" s="28">
        <v>2.19604697531583</v>
      </c>
      <c r="D18" s="28">
        <v>-0.113679441982444</v>
      </c>
      <c r="E18" s="28">
        <v>0.910625324556035</v>
      </c>
      <c r="F18" s="28">
        <v>-4.83051911370871</v>
      </c>
      <c r="G18" s="28">
        <v>4.33122832426644</v>
      </c>
      <c r="H18" s="28">
        <v>-4.83051911370871</v>
      </c>
      <c r="I18" s="28">
        <v>4.33122832426644</v>
      </c>
    </row>
    <row r="19" spans="1:9">
      <c r="A19" s="28" t="s">
        <v>25</v>
      </c>
      <c r="B19" s="28">
        <v>4.98971083658847</v>
      </c>
      <c r="C19" s="28">
        <v>4.23815130283535</v>
      </c>
      <c r="D19" s="28">
        <v>1.17733192612787</v>
      </c>
      <c r="E19" s="28">
        <v>0.252884280764564</v>
      </c>
      <c r="F19" s="28">
        <v>-3.85091786510828</v>
      </c>
      <c r="G19" s="28">
        <v>13.8303395382852</v>
      </c>
      <c r="H19" s="28">
        <v>-3.85091786510828</v>
      </c>
      <c r="I19" s="28">
        <v>13.8303395382852</v>
      </c>
    </row>
    <row r="20" spans="1:9">
      <c r="A20" s="28" t="s">
        <v>26</v>
      </c>
      <c r="B20" s="28">
        <v>-1.26114652699179</v>
      </c>
      <c r="C20" s="28">
        <v>2.60226279708647</v>
      </c>
      <c r="D20" s="28">
        <v>-0.484634575879034</v>
      </c>
      <c r="E20" s="28">
        <v>0.633200855201095</v>
      </c>
      <c r="F20" s="28">
        <v>-6.68937160189398</v>
      </c>
      <c r="G20" s="28">
        <v>4.16707854791041</v>
      </c>
      <c r="H20" s="28">
        <v>-6.68937160189398</v>
      </c>
      <c r="I20" s="28">
        <v>4.16707854791041</v>
      </c>
    </row>
    <row r="21" spans="1:9">
      <c r="A21" s="28" t="s">
        <v>27</v>
      </c>
      <c r="B21" s="28">
        <v>1.61446215074234</v>
      </c>
      <c r="C21" s="28">
        <v>0.996137322488513</v>
      </c>
      <c r="D21" s="28">
        <v>1.62072247901439</v>
      </c>
      <c r="E21" s="28">
        <v>0.120737578062299</v>
      </c>
      <c r="F21" s="28">
        <v>-0.463443892425991</v>
      </c>
      <c r="G21" s="28">
        <v>3.69236819391066</v>
      </c>
      <c r="H21" s="28">
        <v>-0.463443892425991</v>
      </c>
      <c r="I21" s="28">
        <v>3.69236819391066</v>
      </c>
    </row>
    <row r="22" spans="1:9">
      <c r="A22" s="28" t="s">
        <v>28</v>
      </c>
      <c r="B22" s="28">
        <v>4.78901937733583</v>
      </c>
      <c r="C22" s="28">
        <v>3.3960247077067</v>
      </c>
      <c r="D22" s="28">
        <v>1.4101839030994</v>
      </c>
      <c r="E22" s="28">
        <v>0.173848718269917</v>
      </c>
      <c r="F22" s="28">
        <v>-2.29496402895209</v>
      </c>
      <c r="G22" s="28">
        <v>11.8730027836238</v>
      </c>
      <c r="H22" s="28">
        <v>-2.29496402895209</v>
      </c>
      <c r="I22" s="28">
        <v>11.8730027836238</v>
      </c>
    </row>
    <row r="23" ht="15.15" spans="1:9">
      <c r="A23" s="29" t="s">
        <v>29</v>
      </c>
      <c r="B23" s="29">
        <v>1.06060829298302</v>
      </c>
      <c r="C23" s="29">
        <v>0.792304600512712</v>
      </c>
      <c r="D23" s="29">
        <v>1.33863704981226</v>
      </c>
      <c r="E23" s="29">
        <v>0.195707883620195</v>
      </c>
      <c r="F23" s="29">
        <v>-0.592110142787085</v>
      </c>
      <c r="G23" s="29">
        <v>2.71332672875312</v>
      </c>
      <c r="H23" s="29">
        <v>-0.592110142787085</v>
      </c>
      <c r="I23" s="29">
        <v>2.71332672875312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M15" sqref="M15"/>
    </sheetView>
  </sheetViews>
  <sheetFormatPr defaultColWidth="9" defaultRowHeight="14.4"/>
  <sheetData>
    <row r="1" spans="1:1">
      <c r="A1" t="s">
        <v>0</v>
      </c>
    </row>
    <row r="2" ht="15.15"/>
    <row r="3" spans="1:2">
      <c r="A3" s="27" t="s">
        <v>1</v>
      </c>
      <c r="B3" s="27"/>
    </row>
    <row r="4" spans="1:2">
      <c r="A4" s="28" t="s">
        <v>2</v>
      </c>
      <c r="B4" s="28">
        <v>0.318060124756847</v>
      </c>
    </row>
    <row r="5" spans="1:2">
      <c r="A5" s="28" t="s">
        <v>3</v>
      </c>
      <c r="B5" s="28">
        <v>0.101162242960341</v>
      </c>
    </row>
    <row r="6" spans="1:2">
      <c r="A6" s="28" t="s">
        <v>4</v>
      </c>
      <c r="B6" s="28">
        <v>-0.168489084151556</v>
      </c>
    </row>
    <row r="7" spans="1:2">
      <c r="A7" s="28" t="s">
        <v>5</v>
      </c>
      <c r="B7" s="28">
        <v>62.2236756528884</v>
      </c>
    </row>
    <row r="8" ht="15.15" spans="1:2">
      <c r="A8" s="29" t="s">
        <v>6</v>
      </c>
      <c r="B8" s="29">
        <v>27</v>
      </c>
    </row>
    <row r="10" ht="15.15" spans="1:1">
      <c r="A10" t="s">
        <v>7</v>
      </c>
    </row>
    <row r="11" spans="1:6">
      <c r="A11" s="30"/>
      <c r="B11" s="30" t="s">
        <v>8</v>
      </c>
      <c r="C11" s="30" t="s">
        <v>9</v>
      </c>
      <c r="D11" s="30" t="s">
        <v>10</v>
      </c>
      <c r="E11" s="30" t="s">
        <v>11</v>
      </c>
      <c r="F11" s="30" t="s">
        <v>12</v>
      </c>
    </row>
    <row r="12" spans="1:6">
      <c r="A12" s="28" t="s">
        <v>13</v>
      </c>
      <c r="B12" s="28">
        <v>6</v>
      </c>
      <c r="C12" s="28">
        <v>8715.22216132197</v>
      </c>
      <c r="D12" s="28">
        <v>1452.537026887</v>
      </c>
      <c r="E12" s="28">
        <v>0.375159447735119</v>
      </c>
      <c r="F12" s="28">
        <v>0.886141000476938</v>
      </c>
    </row>
    <row r="13" spans="1:6">
      <c r="A13" s="28" t="s">
        <v>14</v>
      </c>
      <c r="B13" s="28">
        <v>20</v>
      </c>
      <c r="C13" s="28">
        <v>77435.7162351171</v>
      </c>
      <c r="D13" s="28">
        <v>3871.78581175586</v>
      </c>
      <c r="E13" s="28"/>
      <c r="F13" s="28"/>
    </row>
    <row r="14" ht="15.15" spans="1:6">
      <c r="A14" s="29" t="s">
        <v>15</v>
      </c>
      <c r="B14" s="29">
        <v>26</v>
      </c>
      <c r="C14" s="29">
        <v>86150.9383964391</v>
      </c>
      <c r="D14" s="29"/>
      <c r="E14" s="29"/>
      <c r="F14" s="29"/>
    </row>
    <row r="15" ht="15.15"/>
    <row r="16" spans="1:9">
      <c r="A16" s="30"/>
      <c r="B16" s="30" t="s">
        <v>16</v>
      </c>
      <c r="C16" s="30" t="s">
        <v>5</v>
      </c>
      <c r="D16" s="30" t="s">
        <v>17</v>
      </c>
      <c r="E16" s="30" t="s">
        <v>18</v>
      </c>
      <c r="F16" s="30" t="s">
        <v>19</v>
      </c>
      <c r="G16" s="30" t="s">
        <v>20</v>
      </c>
      <c r="H16" s="30" t="s">
        <v>21</v>
      </c>
      <c r="I16" s="30" t="s">
        <v>22</v>
      </c>
    </row>
    <row r="17" spans="1:9">
      <c r="A17" s="28" t="s">
        <v>23</v>
      </c>
      <c r="B17" s="28">
        <v>101.634216199194</v>
      </c>
      <c r="C17" s="28">
        <v>41.0340979873509</v>
      </c>
      <c r="D17" s="28">
        <v>2.47682345132879</v>
      </c>
      <c r="E17" s="28">
        <v>0.0223090379645495</v>
      </c>
      <c r="F17" s="28">
        <v>16.0385877060544</v>
      </c>
      <c r="G17" s="28">
        <v>187.229844692334</v>
      </c>
      <c r="H17" s="28">
        <v>16.0385877060544</v>
      </c>
      <c r="I17" s="28">
        <v>187.229844692334</v>
      </c>
    </row>
    <row r="18" spans="1:9">
      <c r="A18" s="28" t="s">
        <v>24</v>
      </c>
      <c r="B18" s="28">
        <v>-1.66810943599558</v>
      </c>
      <c r="C18" s="28">
        <v>2.55349681664556</v>
      </c>
      <c r="D18" s="28">
        <v>-0.653264740774933</v>
      </c>
      <c r="E18" s="28">
        <v>0.521025617852696</v>
      </c>
      <c r="F18" s="28">
        <v>-6.99461045822795</v>
      </c>
      <c r="G18" s="28">
        <v>3.6583915862368</v>
      </c>
      <c r="H18" s="28">
        <v>-6.99461045822795</v>
      </c>
      <c r="I18" s="28">
        <v>3.6583915862368</v>
      </c>
    </row>
    <row r="19" spans="1:9">
      <c r="A19" s="28" t="s">
        <v>25</v>
      </c>
      <c r="B19" s="28">
        <v>2.45317841540909</v>
      </c>
      <c r="C19" s="28">
        <v>4.92799379152438</v>
      </c>
      <c r="D19" s="28">
        <v>0.497804688721055</v>
      </c>
      <c r="E19" s="28">
        <v>0.624051020624887</v>
      </c>
      <c r="F19" s="28">
        <v>-7.82643650206389</v>
      </c>
      <c r="G19" s="28">
        <v>12.7327933328821</v>
      </c>
      <c r="H19" s="28">
        <v>-7.82643650206389</v>
      </c>
      <c r="I19" s="28">
        <v>12.7327933328821</v>
      </c>
    </row>
    <row r="20" spans="1:9">
      <c r="A20" s="28" t="s">
        <v>26</v>
      </c>
      <c r="B20" s="28">
        <v>2.28786676342111</v>
      </c>
      <c r="C20" s="28">
        <v>3.0258322536474</v>
      </c>
      <c r="D20" s="28">
        <v>0.756111565888447</v>
      </c>
      <c r="E20" s="28">
        <v>0.458396439428527</v>
      </c>
      <c r="F20" s="28">
        <v>-4.02390871524547</v>
      </c>
      <c r="G20" s="28">
        <v>8.59964224208768</v>
      </c>
      <c r="H20" s="28">
        <v>-4.02390871524547</v>
      </c>
      <c r="I20" s="28">
        <v>8.59964224208768</v>
      </c>
    </row>
    <row r="21" spans="1:9">
      <c r="A21" s="28" t="s">
        <v>27</v>
      </c>
      <c r="B21" s="28">
        <v>-0.376227550209857</v>
      </c>
      <c r="C21" s="28">
        <v>1.15827826567801</v>
      </c>
      <c r="D21" s="28">
        <v>-0.324816204670498</v>
      </c>
      <c r="E21" s="28">
        <v>0.748693256320696</v>
      </c>
      <c r="F21" s="28">
        <v>-2.79235367417668</v>
      </c>
      <c r="G21" s="28">
        <v>2.03989857375696</v>
      </c>
      <c r="H21" s="28">
        <v>-2.79235367417668</v>
      </c>
      <c r="I21" s="28">
        <v>2.03989857375696</v>
      </c>
    </row>
    <row r="22" spans="1:9">
      <c r="A22" s="28" t="s">
        <v>28</v>
      </c>
      <c r="B22" s="28">
        <v>-1.92829450872173</v>
      </c>
      <c r="C22" s="28">
        <v>3.94879452846476</v>
      </c>
      <c r="D22" s="28">
        <v>-0.488324853274001</v>
      </c>
      <c r="E22" s="28">
        <v>0.630630879118657</v>
      </c>
      <c r="F22" s="28">
        <v>-10.1653355558627</v>
      </c>
      <c r="G22" s="28">
        <v>6.3087465384192</v>
      </c>
      <c r="H22" s="28">
        <v>-10.1653355558627</v>
      </c>
      <c r="I22" s="28">
        <v>6.3087465384192</v>
      </c>
    </row>
    <row r="23" ht="15.15" spans="1:9">
      <c r="A23" s="29" t="s">
        <v>29</v>
      </c>
      <c r="B23" s="29">
        <v>-1.04295080176578</v>
      </c>
      <c r="C23" s="29">
        <v>0.92126775882464</v>
      </c>
      <c r="D23" s="29">
        <v>-1.13208216805111</v>
      </c>
      <c r="E23" s="29">
        <v>0.270991053045676</v>
      </c>
      <c r="F23" s="29">
        <v>-2.96468167181853</v>
      </c>
      <c r="G23" s="29">
        <v>0.878780068286959</v>
      </c>
      <c r="H23" s="29">
        <v>-2.96468167181853</v>
      </c>
      <c r="I23" s="29">
        <v>0.878780068286959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BT118"/>
  <sheetViews>
    <sheetView zoomScale="98" zoomScaleNormal="98" topLeftCell="N118" workbookViewId="0">
      <selection activeCell="S123" sqref="S123"/>
    </sheetView>
  </sheetViews>
  <sheetFormatPr defaultColWidth="9" defaultRowHeight="14.4"/>
  <cols>
    <col min="2" max="2" width="11.6666666666667" customWidth="1"/>
    <col min="3" max="4" width="12.8888888888889"/>
    <col min="5" max="5" width="10.5555555555556" customWidth="1"/>
    <col min="6" max="6" width="12.8888888888889"/>
    <col min="7" max="7" width="11.3333333333333" customWidth="1"/>
    <col min="8" max="9" width="12.8888888888889"/>
    <col min="10" max="10" width="10.4444444444444" customWidth="1"/>
    <col min="11" max="11" width="12.8888888888889"/>
    <col min="12" max="12" width="12.5555555555556" customWidth="1"/>
    <col min="13" max="13" width="9.44444444444444" customWidth="1"/>
    <col min="14" max="14" width="12.8888888888889"/>
    <col min="15" max="15" width="10.4444444444444" customWidth="1"/>
    <col min="16" max="18" width="12.8888888888889"/>
    <col min="19" max="19" width="9.55555555555556" customWidth="1"/>
    <col min="20" max="20" width="14.2222222222222" customWidth="1"/>
    <col min="21" max="21" width="18.8888888888889" customWidth="1"/>
    <col min="23" max="23" width="10.7777777777778" customWidth="1"/>
    <col min="25" max="25" width="10.7777777777778" customWidth="1"/>
    <col min="26" max="26" width="10.6666666666667"/>
    <col min="27" max="27" width="11.7777777777778"/>
    <col min="28" max="28" width="10.1111111111111" customWidth="1"/>
    <col min="29" max="29" width="11.6666666666667" customWidth="1"/>
    <col min="30" max="30" width="10.6666666666667"/>
    <col min="31" max="32" width="9.66666666666667"/>
    <col min="33" max="33" width="10" customWidth="1"/>
    <col min="36" max="36" width="11.2222222222222" customWidth="1"/>
    <col min="39" max="39" width="10" customWidth="1"/>
    <col min="41" max="42" width="10.6666666666667"/>
    <col min="43" max="43" width="27.4444444444444" customWidth="1"/>
    <col min="44" max="44" width="25.6666666666667" customWidth="1"/>
    <col min="45" max="45" width="36.3333333333333" customWidth="1"/>
    <col min="46" max="46" width="19.7777777777778" customWidth="1"/>
    <col min="47" max="47" width="21" customWidth="1"/>
    <col min="48" max="48" width="25.3333333333333" customWidth="1"/>
    <col min="49" max="49" width="27.3333333333333" customWidth="1"/>
  </cols>
  <sheetData>
    <row r="1" spans="2:67">
      <c r="B1" t="s">
        <v>30</v>
      </c>
      <c r="Y1" t="s">
        <v>31</v>
      </c>
      <c r="AD1" t="s">
        <v>32</v>
      </c>
      <c r="AJ1" t="s">
        <v>33</v>
      </c>
      <c r="BA1" t="s">
        <v>31</v>
      </c>
      <c r="BH1" t="s">
        <v>30</v>
      </c>
      <c r="BO1" t="s">
        <v>34</v>
      </c>
    </row>
    <row r="2" ht="15.15" spans="57:71">
      <c r="BE2" t="s">
        <v>35</v>
      </c>
      <c r="BL2" t="s">
        <v>35</v>
      </c>
      <c r="BS2" t="s">
        <v>35</v>
      </c>
    </row>
    <row r="3" spans="2:69">
      <c r="B3" s="1"/>
      <c r="C3" s="2">
        <v>2004</v>
      </c>
      <c r="D3" s="2">
        <v>2005</v>
      </c>
      <c r="E3" s="2">
        <v>2006</v>
      </c>
      <c r="F3" s="2">
        <v>2007</v>
      </c>
      <c r="G3" s="2">
        <v>2008</v>
      </c>
      <c r="H3" s="2">
        <v>2009</v>
      </c>
      <c r="I3" s="2">
        <v>2010</v>
      </c>
      <c r="J3" s="2">
        <v>2011</v>
      </c>
      <c r="K3" s="2">
        <v>2012</v>
      </c>
      <c r="L3" s="2">
        <v>2013</v>
      </c>
      <c r="M3" s="2">
        <v>2014</v>
      </c>
      <c r="N3" s="2">
        <v>2015</v>
      </c>
      <c r="O3" s="2">
        <v>2016</v>
      </c>
      <c r="P3" s="2">
        <v>2017</v>
      </c>
      <c r="Q3" s="2">
        <v>2018</v>
      </c>
      <c r="R3" s="2">
        <v>2019</v>
      </c>
      <c r="S3" s="17">
        <v>2020</v>
      </c>
      <c r="T3" s="2" t="s">
        <v>36</v>
      </c>
      <c r="U3" s="3" t="s">
        <v>37</v>
      </c>
      <c r="Y3" s="1"/>
      <c r="Z3" s="2">
        <v>2004</v>
      </c>
      <c r="AA3" s="2">
        <v>2020</v>
      </c>
      <c r="AB3" s="24" t="s">
        <v>38</v>
      </c>
      <c r="AD3" s="1"/>
      <c r="AE3" s="2">
        <v>2004</v>
      </c>
      <c r="AF3" s="2">
        <v>2020</v>
      </c>
      <c r="AJ3" s="1"/>
      <c r="AK3" s="2">
        <v>2004</v>
      </c>
      <c r="AL3" s="2">
        <v>2019</v>
      </c>
      <c r="AM3" s="3" t="s">
        <v>38</v>
      </c>
      <c r="AQ3" s="1" t="s">
        <v>39</v>
      </c>
      <c r="AR3" s="2" t="s">
        <v>24</v>
      </c>
      <c r="AS3" s="2" t="s">
        <v>25</v>
      </c>
      <c r="AT3" s="2" t="s">
        <v>26</v>
      </c>
      <c r="AU3" s="2" t="s">
        <v>27</v>
      </c>
      <c r="AV3" s="25" t="s">
        <v>28</v>
      </c>
      <c r="AW3" s="26" t="s">
        <v>29</v>
      </c>
      <c r="BA3" s="1"/>
      <c r="BB3" s="2">
        <v>2004</v>
      </c>
      <c r="BC3" s="2">
        <v>2020</v>
      </c>
      <c r="BH3" s="1"/>
      <c r="BI3" s="2">
        <v>2004</v>
      </c>
      <c r="BJ3" s="2">
        <v>2020</v>
      </c>
      <c r="BO3" s="1"/>
      <c r="BP3" s="2">
        <v>2004</v>
      </c>
      <c r="BQ3" s="2">
        <v>2020</v>
      </c>
    </row>
    <row r="4" spans="2:72">
      <c r="B4" s="4" t="s">
        <v>40</v>
      </c>
      <c r="C4" s="5">
        <v>36821.52</v>
      </c>
      <c r="D4" s="5">
        <v>38403.13</v>
      </c>
      <c r="E4" s="5">
        <v>40635.28</v>
      </c>
      <c r="F4" s="5">
        <v>46855.77</v>
      </c>
      <c r="G4" s="5">
        <v>51708.77</v>
      </c>
      <c r="H4" s="5">
        <v>47963.18</v>
      </c>
      <c r="I4" s="5">
        <v>46858.04</v>
      </c>
      <c r="J4" s="5">
        <v>51374.96</v>
      </c>
      <c r="K4" s="5">
        <v>48567.7</v>
      </c>
      <c r="L4" s="5">
        <v>50716.71</v>
      </c>
      <c r="M4" s="15">
        <v>51717.5</v>
      </c>
      <c r="N4" s="5">
        <v>44178.05</v>
      </c>
      <c r="O4" s="5">
        <v>45276.83</v>
      </c>
      <c r="P4" s="5">
        <v>47309.37</v>
      </c>
      <c r="Q4" s="5">
        <v>51453.15</v>
      </c>
      <c r="R4" s="5">
        <v>50121.55</v>
      </c>
      <c r="S4" s="18">
        <v>48105.36</v>
      </c>
      <c r="T4" s="5">
        <f>((S4/C4)*100)-100</f>
        <v>30.6446882149352</v>
      </c>
      <c r="U4" s="6">
        <f>((S4/G4)*100)-100</f>
        <v>-6.96866314940385</v>
      </c>
      <c r="Y4" s="4" t="s">
        <v>41</v>
      </c>
      <c r="Z4" s="5">
        <v>8982.845</v>
      </c>
      <c r="AA4" s="5">
        <v>31945.75</v>
      </c>
      <c r="AB4" s="6">
        <f>((AA4/Z4)*100)-100</f>
        <v>255.630649309879</v>
      </c>
      <c r="AD4" s="4" t="s">
        <v>40</v>
      </c>
      <c r="AE4" s="5">
        <v>3921984</v>
      </c>
      <c r="AF4" s="5">
        <v>4637991</v>
      </c>
      <c r="AJ4" s="4" t="s">
        <v>40</v>
      </c>
      <c r="AK4" s="5">
        <v>69.67</v>
      </c>
      <c r="AL4" s="5">
        <v>76.86</v>
      </c>
      <c r="AM4" s="6">
        <f>((AL4/AK4)*100)-100</f>
        <v>10.3200803789292</v>
      </c>
      <c r="AQ4" s="4">
        <f t="shared" ref="AQ4:AQ30" si="0">((AA4/Z4)*100)-100</f>
        <v>255.630649309879</v>
      </c>
      <c r="AR4" s="5">
        <f t="shared" ref="AR4:AR30" si="1">((AF4/AE4)*100)-100</f>
        <v>18.256244798551</v>
      </c>
      <c r="AS4" s="5">
        <f>((AL4/AK4)*100)-100</f>
        <v>10.3200803789292</v>
      </c>
      <c r="AT4" s="5">
        <f>((D36/C36)*100)-100</f>
        <v>9.60946031482537</v>
      </c>
      <c r="AU4" s="5">
        <f>((I36/H36)*100)-100</f>
        <v>2.8169014084507</v>
      </c>
      <c r="AV4" s="5">
        <f>((Y36/X36)*100)-100</f>
        <v>-7.13463751438435</v>
      </c>
      <c r="AW4" s="6">
        <f>((AE36/AD36)*100)-100</f>
        <v>10.1442890186144</v>
      </c>
      <c r="BA4" s="4" t="s">
        <v>41</v>
      </c>
      <c r="BB4" s="5">
        <v>8982.845</v>
      </c>
      <c r="BC4" s="5">
        <v>31945.75</v>
      </c>
      <c r="BE4">
        <f>_xlfn.STDEV.P(BB4:BB30)</f>
        <v>11613.9201990756</v>
      </c>
      <c r="BF4">
        <f>_xlfn.STDEV.P(BC4:BC30)</f>
        <v>19959.9187812806</v>
      </c>
      <c r="BH4" s="4" t="s">
        <v>41</v>
      </c>
      <c r="BI4" s="5">
        <v>3494.94</v>
      </c>
      <c r="BJ4" s="11">
        <v>12896.09</v>
      </c>
      <c r="BL4">
        <f>_xlfn.STDEV.P(BI4:BI30)</f>
        <v>17164.0768063842</v>
      </c>
      <c r="BM4">
        <f>_xlfn.STDEV.P(BJ4:BJ30)</f>
        <v>23479.3632101981</v>
      </c>
      <c r="BO4" s="4" t="s">
        <v>41</v>
      </c>
      <c r="BP4" s="5">
        <v>8610</v>
      </c>
      <c r="BQ4" s="5">
        <v>31610</v>
      </c>
      <c r="BS4">
        <f>_xlfn.STDEV.P(BP4:BP30)</f>
        <v>10869.5406333592</v>
      </c>
      <c r="BT4">
        <f>_xlfn.STDEV.P(BQ4:BQ30)</f>
        <v>14086.358235548</v>
      </c>
    </row>
    <row r="5" spans="2:72">
      <c r="B5" s="4" t="s">
        <v>42</v>
      </c>
      <c r="C5" s="5">
        <v>35364.38</v>
      </c>
      <c r="D5" s="5">
        <v>36795.98</v>
      </c>
      <c r="E5" s="5">
        <v>38672.71</v>
      </c>
      <c r="F5" s="5">
        <v>44262.9</v>
      </c>
      <c r="G5" s="14">
        <v>48106.89</v>
      </c>
      <c r="H5" s="5">
        <v>44583.54</v>
      </c>
      <c r="I5" s="5">
        <v>44141.88</v>
      </c>
      <c r="J5" s="5">
        <v>47348.53</v>
      </c>
      <c r="K5" s="5">
        <v>44673.12</v>
      </c>
      <c r="L5" s="5">
        <v>46744.66</v>
      </c>
      <c r="M5" s="5">
        <v>47700.54</v>
      </c>
      <c r="N5" s="5">
        <v>40991.81</v>
      </c>
      <c r="O5" s="5">
        <v>41984.1</v>
      </c>
      <c r="P5" s="5">
        <v>44089.31</v>
      </c>
      <c r="Q5" s="5">
        <v>47554.75</v>
      </c>
      <c r="R5" s="5">
        <v>46414.44</v>
      </c>
      <c r="S5" s="18">
        <v>44594.38</v>
      </c>
      <c r="T5" s="5">
        <f>((S5/C5)*100)-100</f>
        <v>26.0997082374977</v>
      </c>
      <c r="U5" s="6">
        <f>((S5/G5)*100)-100</f>
        <v>-7.30146970631442</v>
      </c>
      <c r="Y5" s="4" t="s">
        <v>43</v>
      </c>
      <c r="Z5" s="5">
        <v>13019.575</v>
      </c>
      <c r="AA5" s="5">
        <v>39191.949</v>
      </c>
      <c r="AB5" s="6">
        <f t="shared" ref="AB5:AB30" si="2">((AA5/Z5)*100)-100</f>
        <v>201.02325920777</v>
      </c>
      <c r="AD5" s="4" t="s">
        <v>42</v>
      </c>
      <c r="AE5" s="5">
        <v>4488316</v>
      </c>
      <c r="AF5" s="5">
        <v>5160979</v>
      </c>
      <c r="AJ5" s="4" t="s">
        <v>42</v>
      </c>
      <c r="AK5" s="5">
        <v>65.07</v>
      </c>
      <c r="AL5" s="5">
        <v>69.06</v>
      </c>
      <c r="AM5" s="6">
        <f t="shared" ref="AM5:AM30" si="3">((AL5/AK5)*100)-100</f>
        <v>6.13185799907794</v>
      </c>
      <c r="AQ5" s="4">
        <f t="shared" si="0"/>
        <v>201.02325920777</v>
      </c>
      <c r="AR5" s="5">
        <f t="shared" si="1"/>
        <v>14.986979526397</v>
      </c>
      <c r="AS5" s="5">
        <f t="shared" ref="AS5:AS30" si="4">((AL5/AK5)*100)-100</f>
        <v>6.13185799907794</v>
      </c>
      <c r="AT5" s="5">
        <f t="shared" ref="AT5:AT30" si="5">((D37/C37)*100)-100</f>
        <v>10.5866947859456</v>
      </c>
      <c r="AU5" s="5">
        <f t="shared" ref="AU5:AU30" si="6">((I37/H37)*100)-100</f>
        <v>-8.72093023255813</v>
      </c>
      <c r="AV5" s="5">
        <f t="shared" ref="AV5:AV30" si="7">((Y37/X37)*100)-100</f>
        <v>-7.85276073619633</v>
      </c>
      <c r="AW5" s="6">
        <f t="shared" ref="AW5:AW30" si="8">((AE37/AD37)*100)-100</f>
        <v>15.8486707566462</v>
      </c>
      <c r="BA5" s="4" t="s">
        <v>43</v>
      </c>
      <c r="BB5" s="5">
        <v>13019.575</v>
      </c>
      <c r="BC5" s="5">
        <v>39191.949</v>
      </c>
      <c r="BE5">
        <f>AVERAGE(BB4:BB30)</f>
        <v>24973.7302222222</v>
      </c>
      <c r="BF5">
        <f>AVERAGE(BC4:BC30)</f>
        <v>46270.1806296296</v>
      </c>
      <c r="BH5" s="4" t="s">
        <v>43</v>
      </c>
      <c r="BI5" s="5">
        <v>6700.33</v>
      </c>
      <c r="BJ5" s="11">
        <v>19997.59</v>
      </c>
      <c r="BL5">
        <f>AVERAGE(BI4:BI30)</f>
        <v>24480.4677777778</v>
      </c>
      <c r="BM5">
        <f>AVERAGE(BJ4:BJ30)</f>
        <v>34835.4414814815</v>
      </c>
      <c r="BO5" s="4" t="s">
        <v>43</v>
      </c>
      <c r="BP5" s="5">
        <v>12730</v>
      </c>
      <c r="BQ5" s="5">
        <v>37760</v>
      </c>
      <c r="BS5">
        <f>AVERAGE(BP4:BP30)</f>
        <v>24448.8888888889</v>
      </c>
      <c r="BT5">
        <f>AVERAGE(BQ4:BQ30)</f>
        <v>43699.2592592593</v>
      </c>
    </row>
    <row r="6" spans="2:72">
      <c r="B6" s="4" t="s">
        <v>44</v>
      </c>
      <c r="C6" s="5">
        <v>3389.71</v>
      </c>
      <c r="D6" s="5">
        <v>3899.91</v>
      </c>
      <c r="E6" s="5">
        <v>4523.05</v>
      </c>
      <c r="F6" s="5">
        <v>5885.1</v>
      </c>
      <c r="G6" s="5">
        <v>7265.74</v>
      </c>
      <c r="H6" s="5">
        <v>6988.23</v>
      </c>
      <c r="I6" s="5">
        <v>6812.41</v>
      </c>
      <c r="J6" s="5">
        <v>7809.43</v>
      </c>
      <c r="K6" s="5">
        <v>7395.85</v>
      </c>
      <c r="L6" s="5">
        <v>7655.13</v>
      </c>
      <c r="M6" s="5">
        <v>7876.87</v>
      </c>
      <c r="N6" s="5">
        <v>7055.94</v>
      </c>
      <c r="O6" s="5">
        <v>7548.86</v>
      </c>
      <c r="P6" s="5">
        <v>8334.08</v>
      </c>
      <c r="Q6" s="5">
        <v>9427.73</v>
      </c>
      <c r="R6" s="5">
        <v>9828.15</v>
      </c>
      <c r="S6" s="19">
        <v>9975.78</v>
      </c>
      <c r="T6" s="5">
        <f t="shared" ref="T6:T30" si="9">((S6/C6)*100)-100</f>
        <v>194.295972221813</v>
      </c>
      <c r="U6" s="6">
        <f t="shared" ref="U6:U30" si="10">((S6/G6)*100)-100</f>
        <v>37.2988849036712</v>
      </c>
      <c r="Y6" s="4" t="s">
        <v>44</v>
      </c>
      <c r="Z6" s="5">
        <v>9193.831</v>
      </c>
      <c r="AA6" s="5">
        <v>24619.951</v>
      </c>
      <c r="AB6" s="6">
        <f t="shared" si="2"/>
        <v>167.787726356945</v>
      </c>
      <c r="AD6" s="4" t="s">
        <v>44</v>
      </c>
      <c r="AE6" s="5">
        <v>3357527</v>
      </c>
      <c r="AF6" s="5">
        <v>3286415</v>
      </c>
      <c r="AJ6" s="4" t="s">
        <v>44</v>
      </c>
      <c r="AK6" s="5">
        <v>63.02</v>
      </c>
      <c r="AL6" s="5">
        <v>73.37</v>
      </c>
      <c r="AM6" s="6">
        <f t="shared" si="3"/>
        <v>16.4233576642336</v>
      </c>
      <c r="AQ6" s="4">
        <f t="shared" si="0"/>
        <v>167.787726356945</v>
      </c>
      <c r="AR6" s="5">
        <f t="shared" si="1"/>
        <v>-2.11798743539516</v>
      </c>
      <c r="AS6" s="5">
        <f t="shared" si="4"/>
        <v>16.4233576642336</v>
      </c>
      <c r="AT6" s="5">
        <f t="shared" si="5"/>
        <v>-10.2804782152278</v>
      </c>
      <c r="AU6" s="5">
        <f t="shared" si="6"/>
        <v>18.796992481203</v>
      </c>
      <c r="AV6" s="5">
        <f t="shared" si="7"/>
        <v>-6.47887323943662</v>
      </c>
      <c r="AW6" s="6">
        <f t="shared" si="8"/>
        <v>17.3221577476897</v>
      </c>
      <c r="BA6" s="4" t="s">
        <v>44</v>
      </c>
      <c r="BB6" s="5">
        <v>9193.831</v>
      </c>
      <c r="BC6" s="5">
        <v>24619.951</v>
      </c>
      <c r="BE6">
        <f>BE4/BE5</f>
        <v>0.465045473612959</v>
      </c>
      <c r="BF6">
        <f>BF4/BF5</f>
        <v>0.431377585081201</v>
      </c>
      <c r="BH6" s="4" t="s">
        <v>44</v>
      </c>
      <c r="BI6" s="5">
        <v>3389.71</v>
      </c>
      <c r="BJ6" s="11">
        <v>9975.78</v>
      </c>
      <c r="BL6">
        <f>BL4/BL5</f>
        <v>0.701133530706668</v>
      </c>
      <c r="BM6">
        <f>BM4/BM5</f>
        <v>0.674007912966447</v>
      </c>
      <c r="BO6" s="4" t="s">
        <v>45</v>
      </c>
      <c r="BP6" s="5">
        <v>13720</v>
      </c>
      <c r="BQ6" s="5">
        <v>37520</v>
      </c>
      <c r="BS6">
        <f>BS4/BS5</f>
        <v>0.444582192784189</v>
      </c>
      <c r="BT6">
        <f>BT4/BT5</f>
        <v>0.322347757704001</v>
      </c>
    </row>
    <row r="7" spans="2:69">
      <c r="B7" s="4" t="s">
        <v>46</v>
      </c>
      <c r="C7" s="5">
        <v>9661.17</v>
      </c>
      <c r="D7" s="5">
        <v>10527.89</v>
      </c>
      <c r="E7" s="5">
        <v>11695.94</v>
      </c>
      <c r="F7" s="5">
        <v>13937.45</v>
      </c>
      <c r="G7" s="14">
        <v>16296.81</v>
      </c>
      <c r="H7" s="5">
        <v>14540.64</v>
      </c>
      <c r="I7" s="5">
        <v>13949.33</v>
      </c>
      <c r="J7" s="5">
        <v>14609.52</v>
      </c>
      <c r="K7" s="5">
        <v>13258.36</v>
      </c>
      <c r="L7" s="5">
        <v>13674.42</v>
      </c>
      <c r="M7" s="5">
        <v>13599.41</v>
      </c>
      <c r="N7" s="5">
        <v>11781.73</v>
      </c>
      <c r="O7" s="5">
        <v>12361.48</v>
      </c>
      <c r="P7" s="5">
        <v>13451.62</v>
      </c>
      <c r="Q7" s="5">
        <v>15014.09</v>
      </c>
      <c r="R7" s="5">
        <v>14944.36</v>
      </c>
      <c r="S7" s="18">
        <v>13828.47</v>
      </c>
      <c r="T7" s="5">
        <f t="shared" si="9"/>
        <v>43.1345271845956</v>
      </c>
      <c r="U7" s="6">
        <f t="shared" si="10"/>
        <v>-15.1461543700884</v>
      </c>
      <c r="Y7" s="4" t="s">
        <v>47</v>
      </c>
      <c r="Z7" s="5">
        <v>12268.416</v>
      </c>
      <c r="AA7" s="5">
        <v>32212.393</v>
      </c>
      <c r="AB7" s="6">
        <f t="shared" si="2"/>
        <v>162.563586040773</v>
      </c>
      <c r="AD7" s="4" t="s">
        <v>46</v>
      </c>
      <c r="AE7" s="5">
        <v>1850650</v>
      </c>
      <c r="AF7" s="5">
        <v>1764961</v>
      </c>
      <c r="AJ7" s="4" t="s">
        <v>46</v>
      </c>
      <c r="AK7" s="5">
        <v>65.21</v>
      </c>
      <c r="AL7" s="5">
        <v>66.99</v>
      </c>
      <c r="AM7" s="6">
        <f t="shared" si="3"/>
        <v>2.72964269283852</v>
      </c>
      <c r="AQ7" s="4">
        <f t="shared" si="0"/>
        <v>162.563586040773</v>
      </c>
      <c r="AR7" s="5">
        <f t="shared" si="1"/>
        <v>-4.63021100694351</v>
      </c>
      <c r="AS7" s="5">
        <f t="shared" si="4"/>
        <v>2.72964269283852</v>
      </c>
      <c r="AT7" s="5">
        <f t="shared" si="5"/>
        <v>-6.35528924631993</v>
      </c>
      <c r="AU7" s="5">
        <f t="shared" si="6"/>
        <v>2.79720279720279</v>
      </c>
      <c r="AV7" s="5">
        <f t="shared" si="7"/>
        <v>-7.67045454545455</v>
      </c>
      <c r="AW7" s="6">
        <f t="shared" si="8"/>
        <v>11.1641571795814</v>
      </c>
      <c r="BA7" s="4" t="s">
        <v>47</v>
      </c>
      <c r="BB7" s="5">
        <v>12268.416</v>
      </c>
      <c r="BC7" s="5">
        <v>32212.393</v>
      </c>
      <c r="BH7" s="4" t="s">
        <v>47</v>
      </c>
      <c r="BI7" s="5">
        <v>6363.72</v>
      </c>
      <c r="BJ7" s="5">
        <v>17619.95</v>
      </c>
      <c r="BO7" s="4" t="s">
        <v>47</v>
      </c>
      <c r="BP7" s="5">
        <v>12030</v>
      </c>
      <c r="BQ7" s="5">
        <v>31460</v>
      </c>
    </row>
    <row r="8" spans="2:69">
      <c r="B8" s="4" t="s">
        <v>48</v>
      </c>
      <c r="C8" s="5">
        <v>23792.62</v>
      </c>
      <c r="D8" s="5">
        <v>24959.26</v>
      </c>
      <c r="E8" s="5">
        <v>26729.32</v>
      </c>
      <c r="F8" s="5">
        <v>31244.93</v>
      </c>
      <c r="G8" s="14">
        <v>35397.36</v>
      </c>
      <c r="H8" s="5">
        <v>32109.24</v>
      </c>
      <c r="I8" s="5">
        <v>31023.64</v>
      </c>
      <c r="J8" s="5">
        <v>32396.39</v>
      </c>
      <c r="K8" s="5">
        <v>28912.16</v>
      </c>
      <c r="L8" s="5">
        <v>27729.19</v>
      </c>
      <c r="M8" s="5">
        <v>27163.33</v>
      </c>
      <c r="N8" s="5">
        <v>23408.34</v>
      </c>
      <c r="O8" s="5">
        <v>24605.92</v>
      </c>
      <c r="P8" s="5">
        <v>26444.07</v>
      </c>
      <c r="Q8" s="5">
        <v>29089.47</v>
      </c>
      <c r="R8" s="5">
        <v>28288.46</v>
      </c>
      <c r="S8" s="18">
        <v>26623.8</v>
      </c>
      <c r="T8" s="5">
        <f t="shared" si="9"/>
        <v>11.8994041009355</v>
      </c>
      <c r="U8" s="6">
        <f t="shared" si="10"/>
        <v>-24.7859162378211</v>
      </c>
      <c r="Y8" s="4" t="s">
        <v>45</v>
      </c>
      <c r="Z8" s="5">
        <v>14524.284</v>
      </c>
      <c r="AA8" s="5">
        <v>37925.117</v>
      </c>
      <c r="AB8" s="6">
        <f t="shared" si="2"/>
        <v>161.115226058648</v>
      </c>
      <c r="AD8" s="4" t="s">
        <v>48</v>
      </c>
      <c r="AE8" s="5">
        <v>506173</v>
      </c>
      <c r="AF8" s="5">
        <v>631523</v>
      </c>
      <c r="AJ8" s="4" t="s">
        <v>48</v>
      </c>
      <c r="AK8" s="5">
        <v>71.51</v>
      </c>
      <c r="AL8" s="5">
        <v>74.84</v>
      </c>
      <c r="AM8" s="6">
        <f t="shared" si="3"/>
        <v>4.6566913718361</v>
      </c>
      <c r="AQ8" s="4">
        <f t="shared" si="0"/>
        <v>161.115226058648</v>
      </c>
      <c r="AR8" s="5">
        <f t="shared" si="1"/>
        <v>24.7642604406003</v>
      </c>
      <c r="AS8" s="5">
        <f t="shared" si="4"/>
        <v>4.6566913718361</v>
      </c>
      <c r="AT8" s="5">
        <f t="shared" si="5"/>
        <v>19.4922056315809</v>
      </c>
      <c r="AU8" s="5">
        <f t="shared" si="6"/>
        <v>-14.4983818770227</v>
      </c>
      <c r="AV8" s="5">
        <f t="shared" si="7"/>
        <v>-2.23684210526316</v>
      </c>
      <c r="AW8" s="6">
        <f t="shared" si="8"/>
        <v>35.7155399473222</v>
      </c>
      <c r="BA8" s="4" t="s">
        <v>45</v>
      </c>
      <c r="BB8" s="5">
        <v>14524.284</v>
      </c>
      <c r="BC8" s="5">
        <v>37925.117</v>
      </c>
      <c r="BH8" s="4" t="s">
        <v>45</v>
      </c>
      <c r="BI8" s="5">
        <v>8912.99</v>
      </c>
      <c r="BJ8" s="5">
        <v>23312.28</v>
      </c>
      <c r="BO8" s="4" t="s">
        <v>44</v>
      </c>
      <c r="BP8" s="5">
        <v>9310</v>
      </c>
      <c r="BQ8" s="5">
        <v>24150</v>
      </c>
    </row>
    <row r="9" spans="2:69">
      <c r="B9" s="4" t="s">
        <v>49</v>
      </c>
      <c r="C9" s="5">
        <v>11749.85</v>
      </c>
      <c r="D9" s="5">
        <v>13430.67</v>
      </c>
      <c r="E9" s="5">
        <v>15261.8</v>
      </c>
      <c r="F9" s="5">
        <v>18466.55</v>
      </c>
      <c r="G9" s="5">
        <v>22804.58</v>
      </c>
      <c r="H9" s="5">
        <v>19861.7</v>
      </c>
      <c r="I9" s="5">
        <v>19960.07</v>
      </c>
      <c r="J9" s="5">
        <v>21871.27</v>
      </c>
      <c r="K9" s="5">
        <v>19870.8</v>
      </c>
      <c r="L9" s="5">
        <v>20133.17</v>
      </c>
      <c r="M9" s="5">
        <v>19890.92</v>
      </c>
      <c r="N9" s="5">
        <v>17829.7</v>
      </c>
      <c r="O9" s="5">
        <v>18575.23</v>
      </c>
      <c r="P9" s="5">
        <v>20636.2</v>
      </c>
      <c r="Q9" s="5">
        <v>23419.74</v>
      </c>
      <c r="R9" s="20">
        <v>23490.4</v>
      </c>
      <c r="S9" s="18">
        <v>22762.2</v>
      </c>
      <c r="T9" s="5">
        <f t="shared" si="9"/>
        <v>93.723324127542</v>
      </c>
      <c r="U9" s="6">
        <f t="shared" si="10"/>
        <v>-0.185839861992648</v>
      </c>
      <c r="Y9" s="4" t="s">
        <v>50</v>
      </c>
      <c r="Z9" s="5">
        <v>13342.615</v>
      </c>
      <c r="AA9" s="5">
        <v>34406.235</v>
      </c>
      <c r="AB9" s="6">
        <f t="shared" si="2"/>
        <v>157.867254657352</v>
      </c>
      <c r="AD9" s="4" t="s">
        <v>49</v>
      </c>
      <c r="AE9" s="5">
        <v>5111149</v>
      </c>
      <c r="AF9" s="5">
        <v>5389008</v>
      </c>
      <c r="AJ9" s="4" t="s">
        <v>49</v>
      </c>
      <c r="AK9" s="5">
        <v>70</v>
      </c>
      <c r="AL9" s="5">
        <v>76.86</v>
      </c>
      <c r="AM9" s="6">
        <f t="shared" si="3"/>
        <v>9.80000000000001</v>
      </c>
      <c r="AQ9" s="4">
        <f t="shared" si="0"/>
        <v>157.867254657352</v>
      </c>
      <c r="AR9" s="5">
        <f t="shared" si="1"/>
        <v>5.4363314393691</v>
      </c>
      <c r="AS9" s="5">
        <f t="shared" si="4"/>
        <v>9.80000000000001</v>
      </c>
      <c r="AT9" s="5">
        <f t="shared" si="5"/>
        <v>4.5855810139691</v>
      </c>
      <c r="AU9" s="5">
        <f t="shared" si="6"/>
        <v>39.0243902439024</v>
      </c>
      <c r="AV9" s="5">
        <f t="shared" si="7"/>
        <v>-5.26315789473684</v>
      </c>
      <c r="AW9" s="6">
        <f t="shared" si="8"/>
        <v>19.0853819719799</v>
      </c>
      <c r="BA9" s="4" t="s">
        <v>50</v>
      </c>
      <c r="BB9" s="5">
        <v>13342.615</v>
      </c>
      <c r="BC9" s="5">
        <v>34406.235</v>
      </c>
      <c r="BH9" s="4" t="s">
        <v>50</v>
      </c>
      <c r="BI9" s="5">
        <v>6681.39</v>
      </c>
      <c r="BJ9" s="5">
        <v>15656.18</v>
      </c>
      <c r="BO9" s="4" t="s">
        <v>50</v>
      </c>
      <c r="BP9" s="5">
        <v>12930</v>
      </c>
      <c r="BQ9" s="5">
        <v>33000</v>
      </c>
    </row>
    <row r="10" spans="2:69">
      <c r="B10" s="4" t="s">
        <v>51</v>
      </c>
      <c r="C10" s="5">
        <v>46511.6</v>
      </c>
      <c r="D10" s="5">
        <v>48799.83</v>
      </c>
      <c r="E10" s="5">
        <v>52027</v>
      </c>
      <c r="F10" s="5">
        <v>58487.05</v>
      </c>
      <c r="G10" s="14">
        <v>64322.06</v>
      </c>
      <c r="H10" s="5">
        <v>58163.28</v>
      </c>
      <c r="I10" s="5">
        <v>58041.4</v>
      </c>
      <c r="J10" s="5">
        <v>61753.65</v>
      </c>
      <c r="K10" s="5">
        <v>58507.51</v>
      </c>
      <c r="L10" s="5">
        <v>61191.19</v>
      </c>
      <c r="M10" s="5">
        <v>62548.98</v>
      </c>
      <c r="N10" s="5">
        <v>53254.86</v>
      </c>
      <c r="O10" s="5">
        <v>54664</v>
      </c>
      <c r="P10" s="5">
        <v>57610.1</v>
      </c>
      <c r="Q10" s="5">
        <v>61598.54</v>
      </c>
      <c r="R10" s="5">
        <v>60213.09</v>
      </c>
      <c r="S10" s="18">
        <v>60908.84</v>
      </c>
      <c r="T10" s="5">
        <f t="shared" si="9"/>
        <v>30.9540845724507</v>
      </c>
      <c r="U10" s="6">
        <f t="shared" si="10"/>
        <v>-5.30645318262506</v>
      </c>
      <c r="Y10" s="4" t="s">
        <v>52</v>
      </c>
      <c r="Z10" s="5">
        <v>38701.253</v>
      </c>
      <c r="AA10" s="5">
        <v>95237.241</v>
      </c>
      <c r="AB10" s="6">
        <f t="shared" si="2"/>
        <v>146.083094518929</v>
      </c>
      <c r="AD10" s="4" t="s">
        <v>51</v>
      </c>
      <c r="AE10" s="5">
        <v>2894988</v>
      </c>
      <c r="AF10" s="5">
        <v>3027786</v>
      </c>
      <c r="AJ10" s="4" t="s">
        <v>51</v>
      </c>
      <c r="AK10" s="5">
        <v>79.98</v>
      </c>
      <c r="AL10" s="5">
        <v>79.01</v>
      </c>
      <c r="AM10" s="6">
        <f t="shared" si="3"/>
        <v>-1.2128032008002</v>
      </c>
      <c r="AQ10" s="4">
        <f t="shared" si="0"/>
        <v>146.083094518929</v>
      </c>
      <c r="AR10" s="5">
        <f t="shared" si="1"/>
        <v>4.58716927324052</v>
      </c>
      <c r="AS10" s="5">
        <f t="shared" si="4"/>
        <v>-1.2128032008002</v>
      </c>
      <c r="AT10" s="5">
        <f t="shared" si="5"/>
        <v>7.2083422639639</v>
      </c>
      <c r="AU10" s="5">
        <f t="shared" si="6"/>
        <v>-4.49438202247191</v>
      </c>
      <c r="AV10" s="5">
        <f t="shared" si="7"/>
        <v>-4.51680672268907</v>
      </c>
      <c r="AW10" s="6">
        <f t="shared" si="8"/>
        <v>25.6659773750152</v>
      </c>
      <c r="BA10" s="4" t="s">
        <v>52</v>
      </c>
      <c r="BB10" s="5">
        <v>38701.253</v>
      </c>
      <c r="BC10" s="5">
        <v>95237.241</v>
      </c>
      <c r="BH10" s="4" t="s">
        <v>49</v>
      </c>
      <c r="BI10" s="5">
        <v>11749.85</v>
      </c>
      <c r="BJ10" s="5">
        <v>22762.2</v>
      </c>
      <c r="BO10" s="4" t="s">
        <v>52</v>
      </c>
      <c r="BP10" s="5">
        <v>33430</v>
      </c>
      <c r="BQ10" s="5">
        <v>70910</v>
      </c>
    </row>
    <row r="11" spans="2:69">
      <c r="B11" s="4" t="s">
        <v>45</v>
      </c>
      <c r="C11" s="5">
        <v>8912.99</v>
      </c>
      <c r="D11" s="5">
        <v>10406.4</v>
      </c>
      <c r="E11" s="5">
        <v>12631.57</v>
      </c>
      <c r="F11" s="5">
        <v>16741.94</v>
      </c>
      <c r="G11" s="5">
        <v>18227.12</v>
      </c>
      <c r="H11" s="5">
        <v>14794.97</v>
      </c>
      <c r="I11" s="5">
        <v>14784.38</v>
      </c>
      <c r="J11" s="5">
        <v>17624.04</v>
      </c>
      <c r="K11" s="5">
        <v>17534.42</v>
      </c>
      <c r="L11" s="5">
        <v>19174.1</v>
      </c>
      <c r="M11" s="5">
        <v>20367.1</v>
      </c>
      <c r="N11" s="5">
        <v>17522.23</v>
      </c>
      <c r="O11" s="5">
        <v>18437.25</v>
      </c>
      <c r="P11" s="5">
        <v>20407.93</v>
      </c>
      <c r="Q11" s="5">
        <v>23159.39</v>
      </c>
      <c r="R11" s="20">
        <v>23717.8</v>
      </c>
      <c r="S11" s="18">
        <v>23312.28</v>
      </c>
      <c r="T11" s="5">
        <f t="shared" si="9"/>
        <v>161.553979079972</v>
      </c>
      <c r="U11" s="6">
        <f t="shared" si="10"/>
        <v>27.898867182528</v>
      </c>
      <c r="Y11" s="4" t="s">
        <v>53</v>
      </c>
      <c r="Z11" s="5">
        <v>15213.725</v>
      </c>
      <c r="AA11" s="5">
        <v>32014.553</v>
      </c>
      <c r="AB11" s="6">
        <f t="shared" si="2"/>
        <v>110.432047378272</v>
      </c>
      <c r="AD11" s="4" t="s">
        <v>45</v>
      </c>
      <c r="AE11" s="5">
        <v>680085</v>
      </c>
      <c r="AF11" s="5">
        <v>707220</v>
      </c>
      <c r="AJ11" s="4" t="s">
        <v>45</v>
      </c>
      <c r="AK11" s="5">
        <v>70.71</v>
      </c>
      <c r="AL11" s="5">
        <v>78.9</v>
      </c>
      <c r="AM11" s="6">
        <f t="shared" si="3"/>
        <v>11.5825201527365</v>
      </c>
      <c r="AQ11" s="4">
        <f t="shared" si="0"/>
        <v>110.432047378272</v>
      </c>
      <c r="AR11" s="5">
        <f t="shared" si="1"/>
        <v>3.98994243366637</v>
      </c>
      <c r="AS11" s="5">
        <f t="shared" si="4"/>
        <v>11.5825201527365</v>
      </c>
      <c r="AT11" s="5">
        <f t="shared" si="5"/>
        <v>-2.7156674873072</v>
      </c>
      <c r="AU11" s="5">
        <f t="shared" si="6"/>
        <v>12.9251700680272</v>
      </c>
      <c r="AV11" s="5">
        <f t="shared" si="7"/>
        <v>1.29198966408268</v>
      </c>
      <c r="AW11" s="6">
        <f t="shared" si="8"/>
        <v>9.1475611632559</v>
      </c>
      <c r="BA11" s="4" t="s">
        <v>53</v>
      </c>
      <c r="BB11" s="5">
        <v>15213.725</v>
      </c>
      <c r="BC11" s="5">
        <v>32014.553</v>
      </c>
      <c r="BH11" s="4" t="s">
        <v>54</v>
      </c>
      <c r="BI11" s="5">
        <v>15197.06</v>
      </c>
      <c r="BJ11" s="5">
        <v>27884.64</v>
      </c>
      <c r="BO11" s="4" t="s">
        <v>53</v>
      </c>
      <c r="BP11" s="5">
        <v>14640</v>
      </c>
      <c r="BQ11" s="5">
        <v>31000</v>
      </c>
    </row>
    <row r="12" spans="2:69">
      <c r="B12" s="4" t="s">
        <v>55</v>
      </c>
      <c r="C12" s="5">
        <v>37702.85</v>
      </c>
      <c r="D12" s="5">
        <v>39040.29</v>
      </c>
      <c r="E12" s="5">
        <v>41188.09</v>
      </c>
      <c r="F12" s="5">
        <v>48414.85</v>
      </c>
      <c r="G12" s="14">
        <v>53554.04</v>
      </c>
      <c r="H12" s="5">
        <v>47293.99</v>
      </c>
      <c r="I12" s="5">
        <v>46459.97</v>
      </c>
      <c r="J12" s="5">
        <v>51082</v>
      </c>
      <c r="K12" s="5">
        <v>47710.79</v>
      </c>
      <c r="L12" s="5">
        <v>49878.04</v>
      </c>
      <c r="M12" s="5">
        <v>50260.3</v>
      </c>
      <c r="N12" s="5">
        <v>42784.7</v>
      </c>
      <c r="O12" s="5">
        <v>43784.28</v>
      </c>
      <c r="P12" s="5">
        <v>46297.5</v>
      </c>
      <c r="Q12" s="5">
        <v>50013.29</v>
      </c>
      <c r="R12" s="5">
        <v>48711.56</v>
      </c>
      <c r="S12" s="18">
        <v>49041.34</v>
      </c>
      <c r="T12" s="5">
        <f t="shared" si="9"/>
        <v>30.0732968462596</v>
      </c>
      <c r="U12" s="6">
        <f t="shared" si="10"/>
        <v>-8.42644177731503</v>
      </c>
      <c r="Y12" s="4" t="s">
        <v>56</v>
      </c>
      <c r="Z12" s="5">
        <v>16258.522</v>
      </c>
      <c r="AA12" s="5">
        <v>33253.88</v>
      </c>
      <c r="AB12" s="6">
        <f t="shared" si="2"/>
        <v>104.531998665069</v>
      </c>
      <c r="AD12" s="4" t="s">
        <v>55</v>
      </c>
      <c r="AE12" s="5">
        <v>2611527</v>
      </c>
      <c r="AF12" s="5">
        <v>2746821</v>
      </c>
      <c r="AJ12" s="4" t="s">
        <v>55</v>
      </c>
      <c r="AK12" s="5">
        <v>74.44</v>
      </c>
      <c r="AL12" s="5">
        <v>78.15</v>
      </c>
      <c r="AM12" s="6">
        <f t="shared" si="3"/>
        <v>4.98387963460507</v>
      </c>
      <c r="AQ12" s="4">
        <f t="shared" si="0"/>
        <v>104.531998665069</v>
      </c>
      <c r="AR12" s="5">
        <f t="shared" si="1"/>
        <v>5.18064718457822</v>
      </c>
      <c r="AS12" s="5">
        <f t="shared" si="4"/>
        <v>4.98387963460507</v>
      </c>
      <c r="AT12" s="5">
        <f t="shared" si="5"/>
        <v>5.69502162747332</v>
      </c>
      <c r="AU12" s="5">
        <f t="shared" si="6"/>
        <v>-25</v>
      </c>
      <c r="AV12" s="5">
        <f t="shared" si="7"/>
        <v>0.21621621621621</v>
      </c>
      <c r="AW12" s="6">
        <f t="shared" si="8"/>
        <v>1.57835400225478</v>
      </c>
      <c r="BA12" s="4" t="s">
        <v>56</v>
      </c>
      <c r="BB12" s="5">
        <v>16258.522</v>
      </c>
      <c r="BC12" s="5">
        <v>33253.88</v>
      </c>
      <c r="BH12" s="4" t="s">
        <v>53</v>
      </c>
      <c r="BI12" s="5">
        <v>10671.82</v>
      </c>
      <c r="BJ12" s="5">
        <v>19156.89</v>
      </c>
      <c r="BO12" s="4" t="s">
        <v>56</v>
      </c>
      <c r="BP12" s="5">
        <v>15280</v>
      </c>
      <c r="BQ12" s="5">
        <v>32190</v>
      </c>
    </row>
    <row r="13" spans="2:69">
      <c r="B13" s="4" t="s">
        <v>57</v>
      </c>
      <c r="C13" s="5">
        <v>33741.26</v>
      </c>
      <c r="D13" s="5">
        <v>34760.19</v>
      </c>
      <c r="E13" s="5">
        <v>36443.63</v>
      </c>
      <c r="F13" s="5">
        <v>41508.43</v>
      </c>
      <c r="G13" s="14">
        <v>45334.12</v>
      </c>
      <c r="H13" s="5">
        <v>41575.42</v>
      </c>
      <c r="I13" s="5">
        <v>40638.34</v>
      </c>
      <c r="J13" s="5">
        <v>43790.73</v>
      </c>
      <c r="K13" s="5">
        <v>40874.7</v>
      </c>
      <c r="L13" s="5">
        <v>42592.94</v>
      </c>
      <c r="M13" s="5">
        <v>43011.26</v>
      </c>
      <c r="N13" s="5">
        <v>36638.18</v>
      </c>
      <c r="O13" s="5">
        <v>37037.37</v>
      </c>
      <c r="P13" s="5">
        <v>38685.26</v>
      </c>
      <c r="Q13" s="5">
        <v>41526.41</v>
      </c>
      <c r="R13" s="5">
        <v>40380.1</v>
      </c>
      <c r="S13" s="18">
        <v>38625.07</v>
      </c>
      <c r="T13" s="5">
        <f t="shared" si="9"/>
        <v>14.4742964548449</v>
      </c>
      <c r="U13" s="6">
        <f t="shared" si="10"/>
        <v>-14.7991181917726</v>
      </c>
      <c r="Y13" s="4" t="s">
        <v>49</v>
      </c>
      <c r="Z13" s="5">
        <v>20914.733</v>
      </c>
      <c r="AA13" s="5">
        <v>42049.186</v>
      </c>
      <c r="AB13" s="6">
        <f t="shared" si="2"/>
        <v>101.050551302759</v>
      </c>
      <c r="AD13" s="4" t="s">
        <v>57</v>
      </c>
      <c r="AE13" s="5">
        <v>28723060</v>
      </c>
      <c r="AF13" s="5">
        <v>30261152</v>
      </c>
      <c r="AJ13" s="4" t="s">
        <v>57</v>
      </c>
      <c r="AK13" s="5">
        <v>69.48</v>
      </c>
      <c r="AL13" s="5">
        <v>71.82</v>
      </c>
      <c r="AM13" s="6">
        <f t="shared" si="3"/>
        <v>3.36787564766838</v>
      </c>
      <c r="AQ13" s="4">
        <f t="shared" si="0"/>
        <v>101.050551302759</v>
      </c>
      <c r="AR13" s="5">
        <f t="shared" si="1"/>
        <v>5.35490299431885</v>
      </c>
      <c r="AS13" s="5">
        <f t="shared" si="4"/>
        <v>3.36787564766838</v>
      </c>
      <c r="AT13" s="5">
        <f t="shared" si="5"/>
        <v>7.53820016110257</v>
      </c>
      <c r="AU13" s="5">
        <f t="shared" si="6"/>
        <v>-2.60416666666666</v>
      </c>
      <c r="AV13" s="5">
        <f t="shared" si="7"/>
        <v>-0.991325898389093</v>
      </c>
      <c r="AW13" s="6">
        <f t="shared" si="8"/>
        <v>11.2459079530137</v>
      </c>
      <c r="BA13" s="4" t="s">
        <v>49</v>
      </c>
      <c r="BB13" s="5">
        <v>20914.733</v>
      </c>
      <c r="BC13" s="5">
        <v>42049.186</v>
      </c>
      <c r="BH13" s="4" t="s">
        <v>52</v>
      </c>
      <c r="BI13" s="5">
        <v>47644.93</v>
      </c>
      <c r="BJ13" s="11">
        <v>83812.8</v>
      </c>
      <c r="BO13" s="4" t="s">
        <v>49</v>
      </c>
      <c r="BP13" s="5">
        <v>19940</v>
      </c>
      <c r="BQ13" s="5">
        <v>40160</v>
      </c>
    </row>
    <row r="14" spans="2:69">
      <c r="B14" s="4" t="s">
        <v>58</v>
      </c>
      <c r="C14" s="5">
        <v>34044.05</v>
      </c>
      <c r="D14" s="5">
        <v>34507.37</v>
      </c>
      <c r="E14" s="5">
        <v>36323.45</v>
      </c>
      <c r="F14" s="5">
        <v>41587.21</v>
      </c>
      <c r="G14" s="5">
        <v>45427.15</v>
      </c>
      <c r="H14" s="5">
        <v>41485.9</v>
      </c>
      <c r="I14" s="5">
        <v>41531.93</v>
      </c>
      <c r="J14" s="5">
        <v>46644.78</v>
      </c>
      <c r="K14" s="5">
        <v>43858.36</v>
      </c>
      <c r="L14" s="5">
        <v>46285.76</v>
      </c>
      <c r="M14" s="15">
        <v>47959.99</v>
      </c>
      <c r="N14" s="5">
        <v>41086.73</v>
      </c>
      <c r="O14" s="5">
        <v>42107.52</v>
      </c>
      <c r="P14" s="5">
        <v>44442.77</v>
      </c>
      <c r="Q14" s="5">
        <v>47787.16</v>
      </c>
      <c r="R14" s="5">
        <v>46467.52</v>
      </c>
      <c r="S14" s="18">
        <v>45723.64</v>
      </c>
      <c r="T14" s="5">
        <f t="shared" si="9"/>
        <v>34.3072871764669</v>
      </c>
      <c r="U14" s="6">
        <f t="shared" si="10"/>
        <v>0.652671365031708</v>
      </c>
      <c r="Y14" s="4" t="s">
        <v>46</v>
      </c>
      <c r="Z14" s="5">
        <v>14663.032</v>
      </c>
      <c r="AA14" s="5">
        <v>29133.989</v>
      </c>
      <c r="AB14" s="6">
        <f t="shared" si="2"/>
        <v>98.690073103571</v>
      </c>
      <c r="AD14" s="4" t="s">
        <v>58</v>
      </c>
      <c r="AE14" s="5">
        <v>40052833</v>
      </c>
      <c r="AF14" s="5">
        <v>44120268</v>
      </c>
      <c r="AJ14" s="4" t="s">
        <v>58</v>
      </c>
      <c r="AK14" s="5">
        <v>72.67</v>
      </c>
      <c r="AL14" s="5">
        <v>79.08</v>
      </c>
      <c r="AM14" s="6">
        <f t="shared" si="3"/>
        <v>8.82069629833492</v>
      </c>
      <c r="AQ14" s="4">
        <f t="shared" si="0"/>
        <v>98.690073103571</v>
      </c>
      <c r="AR14" s="5">
        <f t="shared" si="1"/>
        <v>10.1551742919159</v>
      </c>
      <c r="AS14" s="5">
        <f t="shared" si="4"/>
        <v>8.82069629833492</v>
      </c>
      <c r="AT14" s="5">
        <f t="shared" si="5"/>
        <v>2.61795999442623</v>
      </c>
      <c r="AU14" s="5">
        <f t="shared" si="6"/>
        <v>13.2352941176471</v>
      </c>
      <c r="AV14" s="5">
        <f t="shared" si="7"/>
        <v>-1.70068027210884</v>
      </c>
      <c r="AW14" s="6">
        <f t="shared" si="8"/>
        <v>22.4671598973275</v>
      </c>
      <c r="BA14" s="4" t="s">
        <v>46</v>
      </c>
      <c r="BB14" s="5">
        <v>14663.032</v>
      </c>
      <c r="BC14" s="5">
        <v>29133.989</v>
      </c>
      <c r="BH14" s="4" t="s">
        <v>56</v>
      </c>
      <c r="BI14" s="5">
        <v>10285.79</v>
      </c>
      <c r="BJ14" s="5">
        <v>15899.15</v>
      </c>
      <c r="BO14" s="4" t="s">
        <v>46</v>
      </c>
      <c r="BP14" s="5">
        <v>14420</v>
      </c>
      <c r="BQ14" s="5">
        <v>28950</v>
      </c>
    </row>
    <row r="15" spans="2:69">
      <c r="B15" s="4" t="s">
        <v>59</v>
      </c>
      <c r="C15" s="5">
        <v>21955.1</v>
      </c>
      <c r="D15" s="5">
        <v>22551.74</v>
      </c>
      <c r="E15" s="5">
        <v>24801.16</v>
      </c>
      <c r="F15" s="5">
        <v>28827.33</v>
      </c>
      <c r="G15" s="14">
        <v>31997.28</v>
      </c>
      <c r="H15" s="5">
        <v>29710.97</v>
      </c>
      <c r="I15" s="5">
        <v>26690.61</v>
      </c>
      <c r="J15" s="5">
        <v>25450.53</v>
      </c>
      <c r="K15" s="5">
        <v>21915.19</v>
      </c>
      <c r="L15" s="5">
        <v>21749.15</v>
      </c>
      <c r="M15" s="5">
        <v>21601.78</v>
      </c>
      <c r="N15" s="5">
        <v>18050.1</v>
      </c>
      <c r="O15" s="5">
        <v>17885.39</v>
      </c>
      <c r="P15" s="5">
        <v>18562.23</v>
      </c>
      <c r="Q15" s="5">
        <v>19766</v>
      </c>
      <c r="R15" s="5">
        <v>19150.79</v>
      </c>
      <c r="S15" s="18">
        <v>17676.19</v>
      </c>
      <c r="T15" s="5">
        <f t="shared" si="9"/>
        <v>-19.4893669352451</v>
      </c>
      <c r="U15" s="6">
        <f t="shared" si="10"/>
        <v>-44.7572106129021</v>
      </c>
      <c r="Y15" s="4" t="s">
        <v>54</v>
      </c>
      <c r="Z15" s="5">
        <v>21527.471</v>
      </c>
      <c r="AA15" s="5">
        <v>42640.116</v>
      </c>
      <c r="AB15" s="6">
        <f t="shared" si="2"/>
        <v>98.0730388627628</v>
      </c>
      <c r="AD15" s="4" t="s">
        <v>59</v>
      </c>
      <c r="AE15" s="5">
        <v>4948611</v>
      </c>
      <c r="AF15" s="5">
        <v>4718643</v>
      </c>
      <c r="AJ15" s="4" t="s">
        <v>59</v>
      </c>
      <c r="AK15" s="5">
        <v>66.99</v>
      </c>
      <c r="AL15" s="5">
        <v>68.7</v>
      </c>
      <c r="AM15" s="6">
        <f t="shared" si="3"/>
        <v>2.55261979399913</v>
      </c>
      <c r="AQ15" s="4">
        <f t="shared" si="0"/>
        <v>98.0730388627628</v>
      </c>
      <c r="AR15" s="5">
        <f t="shared" si="1"/>
        <v>-4.64712219246977</v>
      </c>
      <c r="AS15" s="5">
        <f t="shared" si="4"/>
        <v>2.55261979399913</v>
      </c>
      <c r="AT15" s="5">
        <f t="shared" si="5"/>
        <v>-7.22685872851534</v>
      </c>
      <c r="AU15" s="5">
        <f t="shared" si="6"/>
        <v>3.05343511450383</v>
      </c>
      <c r="AV15" s="5">
        <f t="shared" si="7"/>
        <v>-7.01107011070113</v>
      </c>
      <c r="AW15" s="6">
        <f t="shared" si="8"/>
        <v>43.4468937875752</v>
      </c>
      <c r="BA15" s="4" t="s">
        <v>54</v>
      </c>
      <c r="BB15" s="5">
        <v>21527.471</v>
      </c>
      <c r="BC15" s="5">
        <v>42640.116</v>
      </c>
      <c r="BH15" s="4" t="s">
        <v>60</v>
      </c>
      <c r="BI15" s="5">
        <v>75716.35</v>
      </c>
      <c r="BJ15" s="5">
        <v>115873.6</v>
      </c>
      <c r="BO15" s="4" t="s">
        <v>51</v>
      </c>
      <c r="BP15" s="5">
        <v>32980</v>
      </c>
      <c r="BQ15" s="5">
        <v>62260</v>
      </c>
    </row>
    <row r="16" spans="2:69">
      <c r="B16" s="4" t="s">
        <v>56</v>
      </c>
      <c r="C16" s="5">
        <v>10285.79</v>
      </c>
      <c r="D16" s="5">
        <v>11200.58</v>
      </c>
      <c r="E16" s="5">
        <v>11475.82</v>
      </c>
      <c r="F16" s="5">
        <v>13918.96</v>
      </c>
      <c r="G16" s="5">
        <v>15753.47</v>
      </c>
      <c r="H16" s="5">
        <v>13046.48</v>
      </c>
      <c r="I16" s="5">
        <v>13191.62</v>
      </c>
      <c r="J16" s="5">
        <v>14216.17</v>
      </c>
      <c r="K16" s="5">
        <v>12950.69</v>
      </c>
      <c r="L16" s="5">
        <v>13687.51</v>
      </c>
      <c r="M16" s="5">
        <v>14267.01</v>
      </c>
      <c r="N16" s="5">
        <v>12706.89</v>
      </c>
      <c r="O16" s="5">
        <v>13090.51</v>
      </c>
      <c r="P16" s="5">
        <v>14605.85</v>
      </c>
      <c r="Q16" s="5">
        <v>16411.44</v>
      </c>
      <c r="R16" s="20">
        <v>16733.32</v>
      </c>
      <c r="S16" s="18">
        <v>15899.15</v>
      </c>
      <c r="T16" s="5">
        <f t="shared" si="9"/>
        <v>54.573931608559</v>
      </c>
      <c r="U16" s="6">
        <f t="shared" si="10"/>
        <v>0.924748642680001</v>
      </c>
      <c r="Y16" s="4" t="s">
        <v>51</v>
      </c>
      <c r="Z16" s="5">
        <v>32911.402</v>
      </c>
      <c r="AA16" s="5">
        <v>60551.64</v>
      </c>
      <c r="AB16" s="6">
        <f t="shared" si="2"/>
        <v>83.9837755924223</v>
      </c>
      <c r="AD16" s="4" t="s">
        <v>56</v>
      </c>
      <c r="AE16" s="5">
        <v>4213076</v>
      </c>
      <c r="AF16" s="5">
        <v>4748278</v>
      </c>
      <c r="AJ16" s="4" t="s">
        <v>56</v>
      </c>
      <c r="AK16" s="5">
        <v>60.13</v>
      </c>
      <c r="AL16" s="5">
        <v>72.57</v>
      </c>
      <c r="AM16" s="6">
        <f t="shared" si="3"/>
        <v>20.6885082321636</v>
      </c>
      <c r="AQ16" s="4">
        <f t="shared" si="0"/>
        <v>83.9837755924223</v>
      </c>
      <c r="AR16" s="5">
        <f t="shared" si="1"/>
        <v>12.7033549833898</v>
      </c>
      <c r="AS16" s="5">
        <f t="shared" si="4"/>
        <v>20.6885082321636</v>
      </c>
      <c r="AT16" s="5">
        <f t="shared" si="5"/>
        <v>-4.48990907195336</v>
      </c>
      <c r="AU16" s="5">
        <f t="shared" si="6"/>
        <v>16.40625</v>
      </c>
      <c r="AV16" s="5">
        <f t="shared" si="7"/>
        <v>-13.6786188579017</v>
      </c>
      <c r="AW16" s="6">
        <f t="shared" si="8"/>
        <v>27.4185707340787</v>
      </c>
      <c r="BA16" s="4" t="s">
        <v>51</v>
      </c>
      <c r="BB16" s="5">
        <v>32911.402</v>
      </c>
      <c r="BC16" s="5">
        <v>60551.64</v>
      </c>
      <c r="BH16" s="4" t="s">
        <v>61</v>
      </c>
      <c r="BI16" s="5">
        <v>17233.14</v>
      </c>
      <c r="BJ16" s="5">
        <v>25179.67</v>
      </c>
      <c r="BO16" s="4" t="s">
        <v>58</v>
      </c>
      <c r="BP16" s="5">
        <v>31520</v>
      </c>
      <c r="BQ16" s="5">
        <v>56320</v>
      </c>
    </row>
    <row r="17" spans="2:69">
      <c r="B17" s="4" t="s">
        <v>52</v>
      </c>
      <c r="C17" s="5">
        <v>47644.93</v>
      </c>
      <c r="D17" s="5">
        <v>50891.35</v>
      </c>
      <c r="E17" s="5">
        <v>54283.06</v>
      </c>
      <c r="F17" s="5">
        <v>61337.18</v>
      </c>
      <c r="G17" s="5">
        <v>61213.31</v>
      </c>
      <c r="H17" s="5">
        <v>52008.73</v>
      </c>
      <c r="I17" s="5">
        <v>48698.17</v>
      </c>
      <c r="J17" s="5">
        <v>51886.51</v>
      </c>
      <c r="K17" s="5">
        <v>48914.62</v>
      </c>
      <c r="L17" s="5">
        <v>51577.28</v>
      </c>
      <c r="M17" s="5">
        <v>55586.96</v>
      </c>
      <c r="N17" s="5">
        <v>62000.12</v>
      </c>
      <c r="O17" s="5">
        <v>62993.75</v>
      </c>
      <c r="P17" s="5">
        <v>70413.12</v>
      </c>
      <c r="Q17" s="5">
        <v>79297.73</v>
      </c>
      <c r="R17" s="5">
        <v>80778.83</v>
      </c>
      <c r="S17" s="19">
        <v>83812.8</v>
      </c>
      <c r="T17" s="5">
        <f t="shared" si="9"/>
        <v>75.9112669490752</v>
      </c>
      <c r="U17" s="6">
        <f t="shared" si="10"/>
        <v>36.9192419099703</v>
      </c>
      <c r="Y17" s="4" t="s">
        <v>60</v>
      </c>
      <c r="Z17" s="5">
        <v>64638.981</v>
      </c>
      <c r="AA17" s="5">
        <v>118503.551</v>
      </c>
      <c r="AB17" s="6">
        <f t="shared" si="2"/>
        <v>83.3314033833547</v>
      </c>
      <c r="AD17" s="4" t="s">
        <v>52</v>
      </c>
      <c r="AE17" s="5">
        <v>2046543</v>
      </c>
      <c r="AF17" s="5">
        <v>2417208</v>
      </c>
      <c r="AJ17" s="4" t="s">
        <v>52</v>
      </c>
      <c r="AK17" s="5">
        <v>71.46</v>
      </c>
      <c r="AL17" s="5">
        <v>73.51</v>
      </c>
      <c r="AM17" s="6">
        <f t="shared" si="3"/>
        <v>2.86873775538766</v>
      </c>
      <c r="AQ17" s="4">
        <f t="shared" si="0"/>
        <v>83.3314033833547</v>
      </c>
      <c r="AR17" s="5">
        <f t="shared" si="1"/>
        <v>18.1117621276465</v>
      </c>
      <c r="AS17" s="5">
        <f t="shared" si="4"/>
        <v>2.86873775538766</v>
      </c>
      <c r="AT17" s="5">
        <f t="shared" si="5"/>
        <v>21.6765796865601</v>
      </c>
      <c r="AU17" s="5">
        <f t="shared" si="6"/>
        <v>-11.9170984455959</v>
      </c>
      <c r="AV17" s="5">
        <f t="shared" si="7"/>
        <v>-0.11098779134295</v>
      </c>
      <c r="AW17" s="6">
        <f t="shared" si="8"/>
        <v>63.6878368237942</v>
      </c>
      <c r="BA17" s="4" t="s">
        <v>60</v>
      </c>
      <c r="BB17" s="5">
        <v>64638.981</v>
      </c>
      <c r="BC17" s="5">
        <v>118503.551</v>
      </c>
      <c r="BH17" s="4" t="s">
        <v>46</v>
      </c>
      <c r="BI17" s="5">
        <v>9661.17</v>
      </c>
      <c r="BJ17" s="5">
        <v>13828.47</v>
      </c>
      <c r="BO17" s="4" t="s">
        <v>54</v>
      </c>
      <c r="BP17" s="5">
        <v>21460</v>
      </c>
      <c r="BQ17" s="5">
        <v>37980</v>
      </c>
    </row>
    <row r="18" spans="2:69">
      <c r="B18" s="4" t="s">
        <v>62</v>
      </c>
      <c r="C18" s="5">
        <v>31259.72</v>
      </c>
      <c r="D18" s="5">
        <v>32043.14</v>
      </c>
      <c r="E18" s="5">
        <v>33501.66</v>
      </c>
      <c r="F18" s="5">
        <v>37822.67</v>
      </c>
      <c r="G18" s="14">
        <v>40778.34</v>
      </c>
      <c r="H18" s="5">
        <v>37079.76</v>
      </c>
      <c r="I18" s="5">
        <v>36000.52</v>
      </c>
      <c r="J18" s="5">
        <v>38599.06</v>
      </c>
      <c r="K18" s="5">
        <v>35053.53</v>
      </c>
      <c r="L18" s="5">
        <v>35549.97</v>
      </c>
      <c r="M18" s="5">
        <v>35518.42</v>
      </c>
      <c r="N18" s="5">
        <v>30230.23</v>
      </c>
      <c r="O18" s="5">
        <v>30939.71</v>
      </c>
      <c r="P18" s="5">
        <v>32326.67</v>
      </c>
      <c r="Q18" s="5">
        <v>34608.68</v>
      </c>
      <c r="R18" s="5">
        <v>33566.79</v>
      </c>
      <c r="S18" s="18">
        <v>31676.2</v>
      </c>
      <c r="T18" s="5">
        <f t="shared" si="9"/>
        <v>1.33232159469119</v>
      </c>
      <c r="U18" s="6">
        <f t="shared" si="10"/>
        <v>-22.3210165004264</v>
      </c>
      <c r="Y18" s="4" t="s">
        <v>61</v>
      </c>
      <c r="Z18" s="5">
        <v>22742.09</v>
      </c>
      <c r="AA18" s="5">
        <v>40124.26</v>
      </c>
      <c r="AB18" s="6">
        <f t="shared" si="2"/>
        <v>76.4317175774082</v>
      </c>
      <c r="AD18" s="4" t="s">
        <v>62</v>
      </c>
      <c r="AE18" s="5">
        <v>24594682</v>
      </c>
      <c r="AF18" s="5">
        <v>25137672</v>
      </c>
      <c r="AJ18" s="4" t="s">
        <v>62</v>
      </c>
      <c r="AK18" s="5">
        <v>63.02</v>
      </c>
      <c r="AL18" s="5">
        <v>65.82</v>
      </c>
      <c r="AM18" s="6">
        <f t="shared" si="3"/>
        <v>4.4430339574738</v>
      </c>
      <c r="AQ18" s="4">
        <f t="shared" si="0"/>
        <v>76.4317175774082</v>
      </c>
      <c r="AR18" s="5">
        <f t="shared" si="1"/>
        <v>2.20775369244457</v>
      </c>
      <c r="AS18" s="5">
        <f t="shared" si="4"/>
        <v>4.4430339574738</v>
      </c>
      <c r="AT18" s="5">
        <f t="shared" si="5"/>
        <v>4.33731576568756</v>
      </c>
      <c r="AU18" s="5">
        <f t="shared" si="6"/>
        <v>-5.22388059701493</v>
      </c>
      <c r="AV18" s="5">
        <f t="shared" si="7"/>
        <v>-0.646830530401047</v>
      </c>
      <c r="AW18" s="6">
        <f t="shared" si="8"/>
        <v>16.1501159603626</v>
      </c>
      <c r="BA18" s="4" t="s">
        <v>61</v>
      </c>
      <c r="BB18" s="5">
        <v>22742.09</v>
      </c>
      <c r="BC18" s="5">
        <v>40124.26</v>
      </c>
      <c r="BH18" s="4" t="s">
        <v>58</v>
      </c>
      <c r="BI18" s="5">
        <v>34044.05</v>
      </c>
      <c r="BJ18" s="5">
        <v>45723.64</v>
      </c>
      <c r="BO18" s="4" t="s">
        <v>61</v>
      </c>
      <c r="BP18" s="5">
        <v>22440</v>
      </c>
      <c r="BQ18" s="5">
        <v>39470</v>
      </c>
    </row>
    <row r="19" spans="2:69">
      <c r="B19" s="4" t="s">
        <v>47</v>
      </c>
      <c r="C19" s="5">
        <v>6363.72</v>
      </c>
      <c r="D19" s="5">
        <v>7575.18</v>
      </c>
      <c r="E19" s="5">
        <v>9699.72</v>
      </c>
      <c r="F19" s="5">
        <v>14091.05</v>
      </c>
      <c r="G19" s="5">
        <v>16422.11</v>
      </c>
      <c r="H19" s="5">
        <v>12288.21</v>
      </c>
      <c r="I19" s="5">
        <v>11379.8</v>
      </c>
      <c r="J19" s="5">
        <v>13776.09</v>
      </c>
      <c r="K19" s="5">
        <v>13923.47</v>
      </c>
      <c r="L19" s="5">
        <v>15122.74</v>
      </c>
      <c r="M19" s="5">
        <v>15713.54</v>
      </c>
      <c r="N19" s="5">
        <v>13774.61</v>
      </c>
      <c r="O19" s="5">
        <v>14315.79</v>
      </c>
      <c r="P19" s="5">
        <v>15643.49</v>
      </c>
      <c r="Q19" s="20">
        <v>17849.56</v>
      </c>
      <c r="R19" s="5">
        <v>17794.48</v>
      </c>
      <c r="S19" s="18">
        <v>17619.95</v>
      </c>
      <c r="T19" s="5">
        <f t="shared" si="9"/>
        <v>176.881289560194</v>
      </c>
      <c r="U19" s="6">
        <f t="shared" si="10"/>
        <v>7.29406878896803</v>
      </c>
      <c r="Y19" s="4" t="s">
        <v>58</v>
      </c>
      <c r="Z19" s="5">
        <v>31307.862</v>
      </c>
      <c r="AA19" s="5">
        <v>54263.65</v>
      </c>
      <c r="AB19" s="6">
        <f t="shared" si="2"/>
        <v>73.3227583537962</v>
      </c>
      <c r="AD19" s="4" t="s">
        <v>47</v>
      </c>
      <c r="AE19" s="5">
        <v>1101202</v>
      </c>
      <c r="AF19" s="5">
        <v>979988</v>
      </c>
      <c r="AJ19" s="4" t="s">
        <v>47</v>
      </c>
      <c r="AK19" s="5">
        <v>68.85</v>
      </c>
      <c r="AL19" s="5">
        <v>77.74</v>
      </c>
      <c r="AM19" s="6">
        <f t="shared" si="3"/>
        <v>12.9121278140886</v>
      </c>
      <c r="AQ19" s="4">
        <f t="shared" si="0"/>
        <v>73.3227583537962</v>
      </c>
      <c r="AR19" s="5">
        <f t="shared" si="1"/>
        <v>-11.0074264303915</v>
      </c>
      <c r="AS19" s="5">
        <f t="shared" si="4"/>
        <v>12.9121278140886</v>
      </c>
      <c r="AT19" s="5">
        <f t="shared" si="5"/>
        <v>-17.2327091493259</v>
      </c>
      <c r="AU19" s="5">
        <f t="shared" si="6"/>
        <v>24.8062015503876</v>
      </c>
      <c r="AV19" s="5">
        <f t="shared" si="7"/>
        <v>-0.814111261872469</v>
      </c>
      <c r="AW19" s="6">
        <f t="shared" si="8"/>
        <v>28.2800085892205</v>
      </c>
      <c r="BA19" s="4" t="s">
        <v>58</v>
      </c>
      <c r="BB19" s="5">
        <v>31307.862</v>
      </c>
      <c r="BC19" s="5">
        <v>54263.65</v>
      </c>
      <c r="BH19" s="4" t="s">
        <v>51</v>
      </c>
      <c r="BI19" s="5">
        <v>46511.6</v>
      </c>
      <c r="BJ19" s="5">
        <v>60908.84</v>
      </c>
      <c r="BO19" s="4" t="s">
        <v>63</v>
      </c>
      <c r="BP19" s="5">
        <v>34050</v>
      </c>
      <c r="BQ19" s="5">
        <v>56740</v>
      </c>
    </row>
    <row r="20" spans="2:69">
      <c r="B20" s="4" t="s">
        <v>43</v>
      </c>
      <c r="C20" s="5">
        <v>6700.33</v>
      </c>
      <c r="D20" s="5">
        <v>7854.77</v>
      </c>
      <c r="E20" s="5">
        <v>9230.71</v>
      </c>
      <c r="F20" s="5">
        <v>12285.45</v>
      </c>
      <c r="G20" s="5">
        <v>14945</v>
      </c>
      <c r="H20" s="5">
        <v>11820.78</v>
      </c>
      <c r="I20" s="5">
        <v>11987.51</v>
      </c>
      <c r="J20" s="5">
        <v>14376.95</v>
      </c>
      <c r="K20" s="5">
        <v>14367.71</v>
      </c>
      <c r="L20" s="5">
        <v>15729.65</v>
      </c>
      <c r="M20" s="5">
        <v>16551.02</v>
      </c>
      <c r="N20" s="5">
        <v>14258.23</v>
      </c>
      <c r="O20" s="5">
        <v>14998.13</v>
      </c>
      <c r="P20" s="5">
        <v>16843.7</v>
      </c>
      <c r="Q20" s="5">
        <v>19166.81</v>
      </c>
      <c r="R20" s="5">
        <v>19555.21</v>
      </c>
      <c r="S20" s="19">
        <v>19997.59</v>
      </c>
      <c r="T20" s="5">
        <f t="shared" si="9"/>
        <v>198.456792426642</v>
      </c>
      <c r="U20" s="6">
        <f t="shared" si="10"/>
        <v>33.8078956172633</v>
      </c>
      <c r="Y20" s="4" t="s">
        <v>64</v>
      </c>
      <c r="Z20" s="5">
        <v>35780.107</v>
      </c>
      <c r="AA20" s="5">
        <v>59334.215</v>
      </c>
      <c r="AB20" s="6">
        <f t="shared" si="2"/>
        <v>65.8301776459193</v>
      </c>
      <c r="AD20" s="4" t="s">
        <v>43</v>
      </c>
      <c r="AE20" s="5">
        <v>1594439</v>
      </c>
      <c r="AF20" s="5">
        <v>1478935</v>
      </c>
      <c r="AJ20" s="4" t="s">
        <v>43</v>
      </c>
      <c r="AK20" s="5">
        <v>69.43</v>
      </c>
      <c r="AL20" s="5">
        <v>78.24</v>
      </c>
      <c r="AM20" s="6">
        <f t="shared" si="3"/>
        <v>12.6890393201786</v>
      </c>
      <c r="AQ20" s="4">
        <f t="shared" si="0"/>
        <v>65.8301776459193</v>
      </c>
      <c r="AR20" s="5">
        <f t="shared" si="1"/>
        <v>-7.24417804632225</v>
      </c>
      <c r="AS20" s="5">
        <f t="shared" si="4"/>
        <v>12.6890393201786</v>
      </c>
      <c r="AT20" s="5">
        <f t="shared" si="5"/>
        <v>-19.4858588863973</v>
      </c>
      <c r="AU20" s="5">
        <f t="shared" si="6"/>
        <v>26.7716535433071</v>
      </c>
      <c r="AV20" s="5">
        <f t="shared" si="7"/>
        <v>-3.36473755047106</v>
      </c>
      <c r="AW20" s="6">
        <f t="shared" si="8"/>
        <v>31.6634799235182</v>
      </c>
      <c r="BA20" s="4" t="s">
        <v>64</v>
      </c>
      <c r="BB20" s="5">
        <v>35780.107</v>
      </c>
      <c r="BC20" s="5">
        <v>59334.215</v>
      </c>
      <c r="BH20" s="4" t="s">
        <v>40</v>
      </c>
      <c r="BI20" s="5">
        <v>36821.52</v>
      </c>
      <c r="BJ20" s="5">
        <v>48105.36</v>
      </c>
      <c r="BO20" s="4" t="s">
        <v>40</v>
      </c>
      <c r="BP20" s="5">
        <v>33730</v>
      </c>
      <c r="BQ20" s="5">
        <v>55620</v>
      </c>
    </row>
    <row r="21" spans="2:69">
      <c r="B21" s="4" t="s">
        <v>60</v>
      </c>
      <c r="C21" s="5">
        <v>75716.35</v>
      </c>
      <c r="D21" s="5">
        <v>80289.7</v>
      </c>
      <c r="E21" s="5">
        <v>89739.71</v>
      </c>
      <c r="F21" s="5">
        <v>106018.49</v>
      </c>
      <c r="G21" s="5">
        <v>114293.84</v>
      </c>
      <c r="H21" s="5">
        <v>103198.67</v>
      </c>
      <c r="I21" s="5">
        <v>104965.31</v>
      </c>
      <c r="J21" s="5">
        <v>115761.51</v>
      </c>
      <c r="K21" s="5">
        <v>106749.01</v>
      </c>
      <c r="L21" s="5">
        <v>113625.13</v>
      </c>
      <c r="M21" s="15">
        <v>118823.65</v>
      </c>
      <c r="N21" s="5">
        <v>101376.5</v>
      </c>
      <c r="O21" s="5">
        <v>104278.39</v>
      </c>
      <c r="P21" s="5">
        <v>107361.31</v>
      </c>
      <c r="Q21" s="5">
        <v>116597.3</v>
      </c>
      <c r="R21" s="5">
        <v>114685.17</v>
      </c>
      <c r="S21" s="18">
        <v>115873.6</v>
      </c>
      <c r="T21" s="5">
        <f t="shared" si="9"/>
        <v>53.0364313652203</v>
      </c>
      <c r="U21" s="6">
        <f t="shared" si="10"/>
        <v>1.38219172616827</v>
      </c>
      <c r="Y21" s="4" t="s">
        <v>40</v>
      </c>
      <c r="Z21" s="5">
        <v>33745.848</v>
      </c>
      <c r="AA21" s="5">
        <v>55648.875</v>
      </c>
      <c r="AB21" s="6">
        <f t="shared" si="2"/>
        <v>64.9058426387744</v>
      </c>
      <c r="AD21" s="4" t="s">
        <v>60</v>
      </c>
      <c r="AE21" s="5">
        <v>204752</v>
      </c>
      <c r="AF21" s="5">
        <v>324616</v>
      </c>
      <c r="AJ21" s="4" t="s">
        <v>60</v>
      </c>
      <c r="AK21" s="5">
        <v>65.59</v>
      </c>
      <c r="AL21" s="5">
        <v>71.66</v>
      </c>
      <c r="AM21" s="6">
        <f t="shared" si="3"/>
        <v>9.25445952126847</v>
      </c>
      <c r="AQ21" s="4">
        <f t="shared" si="0"/>
        <v>64.9058426387744</v>
      </c>
      <c r="AR21" s="5">
        <f t="shared" si="1"/>
        <v>58.5410643119481</v>
      </c>
      <c r="AS21" s="5">
        <f t="shared" si="4"/>
        <v>9.25445952126847</v>
      </c>
      <c r="AT21" s="5">
        <f t="shared" si="5"/>
        <v>38.5448251745156</v>
      </c>
      <c r="AU21" s="5">
        <f t="shared" si="6"/>
        <v>-19.2771084337349</v>
      </c>
      <c r="AV21" s="5">
        <f t="shared" si="7"/>
        <v>-4.61538461538461</v>
      </c>
      <c r="AW21" s="6">
        <f t="shared" si="8"/>
        <v>41.876861591826</v>
      </c>
      <c r="BA21" s="4" t="s">
        <v>40</v>
      </c>
      <c r="BB21" s="5">
        <v>33745.848</v>
      </c>
      <c r="BC21" s="5">
        <v>55648.875</v>
      </c>
      <c r="BH21" s="4" t="s">
        <v>55</v>
      </c>
      <c r="BI21" s="5">
        <v>37702.85</v>
      </c>
      <c r="BJ21" s="5">
        <v>49041.34</v>
      </c>
      <c r="BO21" s="4" t="s">
        <v>42</v>
      </c>
      <c r="BP21" s="5">
        <v>32510</v>
      </c>
      <c r="BQ21" s="5">
        <v>53600</v>
      </c>
    </row>
    <row r="22" spans="2:69">
      <c r="B22" s="4" t="s">
        <v>54</v>
      </c>
      <c r="C22" s="5">
        <v>15197.06</v>
      </c>
      <c r="D22" s="5">
        <v>15888.17</v>
      </c>
      <c r="E22" s="5">
        <v>16723.88</v>
      </c>
      <c r="F22" s="5">
        <v>19485.87</v>
      </c>
      <c r="G22" s="5">
        <v>22205.36</v>
      </c>
      <c r="H22" s="5">
        <v>21083.28</v>
      </c>
      <c r="I22" s="5">
        <v>21799.17</v>
      </c>
      <c r="J22" s="5">
        <v>23155.55</v>
      </c>
      <c r="K22" s="5">
        <v>22527.64</v>
      </c>
      <c r="L22" s="5">
        <v>24771.08</v>
      </c>
      <c r="M22" s="5">
        <v>26754.27</v>
      </c>
      <c r="N22" s="5">
        <v>24921.6</v>
      </c>
      <c r="O22" s="5">
        <v>25741.45</v>
      </c>
      <c r="P22" s="5">
        <v>28250.7</v>
      </c>
      <c r="Q22" s="20">
        <v>30672.29</v>
      </c>
      <c r="R22" s="5">
        <v>30186.2</v>
      </c>
      <c r="S22" s="18">
        <v>27884.64</v>
      </c>
      <c r="T22" s="5">
        <f t="shared" si="9"/>
        <v>83.4870692094392</v>
      </c>
      <c r="U22" s="6">
        <f t="shared" si="10"/>
        <v>25.5761671956681</v>
      </c>
      <c r="Y22" s="4" t="s">
        <v>42</v>
      </c>
      <c r="Z22" s="5">
        <v>32036.501</v>
      </c>
      <c r="AA22" s="5">
        <v>52626.582</v>
      </c>
      <c r="AB22" s="6">
        <f t="shared" si="2"/>
        <v>64.2706923580699</v>
      </c>
      <c r="AD22" s="4" t="s">
        <v>54</v>
      </c>
      <c r="AE22" s="5">
        <v>161420</v>
      </c>
      <c r="AF22" s="5">
        <v>280393</v>
      </c>
      <c r="AJ22" s="4" t="s">
        <v>54</v>
      </c>
      <c r="AK22" s="5">
        <v>57.19</v>
      </c>
      <c r="AL22" s="5">
        <v>74.39</v>
      </c>
      <c r="AM22" s="6">
        <f t="shared" si="3"/>
        <v>30.0751879699248</v>
      </c>
      <c r="AQ22" s="4">
        <f t="shared" si="0"/>
        <v>64.2706923580699</v>
      </c>
      <c r="AR22" s="5">
        <f t="shared" si="1"/>
        <v>73.7040019824061</v>
      </c>
      <c r="AS22" s="5">
        <f t="shared" si="4"/>
        <v>30.0751879699248</v>
      </c>
      <c r="AT22" s="5">
        <f t="shared" si="5"/>
        <v>9.61225761446207</v>
      </c>
      <c r="AU22" s="5">
        <f t="shared" si="6"/>
        <v>-21.4285714285714</v>
      </c>
      <c r="AV22" s="5">
        <f t="shared" si="7"/>
        <v>-9.7735399284863</v>
      </c>
      <c r="AW22" s="6">
        <f t="shared" si="8"/>
        <v>27.6980954620268</v>
      </c>
      <c r="BA22" s="4" t="s">
        <v>42</v>
      </c>
      <c r="BB22" s="5">
        <v>32036.501</v>
      </c>
      <c r="BC22" s="5">
        <v>52626.582</v>
      </c>
      <c r="BH22" s="4" t="s">
        <v>64</v>
      </c>
      <c r="BI22" s="5">
        <v>40362.39</v>
      </c>
      <c r="BJ22" s="5">
        <v>52304.06</v>
      </c>
      <c r="BO22" s="4" t="s">
        <v>55</v>
      </c>
      <c r="BP22" s="5">
        <v>31420</v>
      </c>
      <c r="BQ22" s="5">
        <v>51400</v>
      </c>
    </row>
    <row r="23" spans="2:69">
      <c r="B23" s="4" t="s">
        <v>64</v>
      </c>
      <c r="C23" s="5">
        <v>40362.39</v>
      </c>
      <c r="D23" s="5">
        <v>41979.06</v>
      </c>
      <c r="E23" s="5">
        <v>44863.35</v>
      </c>
      <c r="F23" s="5">
        <v>51733.44</v>
      </c>
      <c r="G23" s="14">
        <v>57644.48</v>
      </c>
      <c r="H23" s="5">
        <v>52514.03</v>
      </c>
      <c r="I23" s="5">
        <v>50950.03</v>
      </c>
      <c r="J23" s="5">
        <v>54159.35</v>
      </c>
      <c r="K23" s="5">
        <v>50073.01</v>
      </c>
      <c r="L23" s="5">
        <v>52184.06</v>
      </c>
      <c r="M23" s="5">
        <v>52830.17</v>
      </c>
      <c r="N23" s="5">
        <v>45175.23</v>
      </c>
      <c r="O23" s="5">
        <v>46007.85</v>
      </c>
      <c r="P23" s="5">
        <v>48554.99</v>
      </c>
      <c r="Q23" s="5">
        <v>53018.63</v>
      </c>
      <c r="R23" s="5">
        <v>52295.04</v>
      </c>
      <c r="S23" s="18">
        <v>52304.06</v>
      </c>
      <c r="T23" s="5">
        <f t="shared" si="9"/>
        <v>29.5861320402483</v>
      </c>
      <c r="U23" s="6">
        <f t="shared" si="10"/>
        <v>-9.26440831802108</v>
      </c>
      <c r="Y23" s="4" t="s">
        <v>55</v>
      </c>
      <c r="Z23" s="5">
        <v>31175.883</v>
      </c>
      <c r="AA23" s="5">
        <v>50810.527</v>
      </c>
      <c r="AB23" s="6">
        <f t="shared" si="2"/>
        <v>62.9802337916139</v>
      </c>
      <c r="AD23" s="4" t="s">
        <v>64</v>
      </c>
      <c r="AE23" s="5">
        <v>8623015</v>
      </c>
      <c r="AF23" s="5">
        <v>9490523</v>
      </c>
      <c r="AJ23" s="4" t="s">
        <v>64</v>
      </c>
      <c r="AK23" s="5">
        <v>76.62</v>
      </c>
      <c r="AL23" s="5">
        <v>80.94</v>
      </c>
      <c r="AM23" s="6">
        <f t="shared" si="3"/>
        <v>5.63821456538763</v>
      </c>
      <c r="AQ23" s="4">
        <f t="shared" si="0"/>
        <v>62.9802337916139</v>
      </c>
      <c r="AR23" s="5">
        <f t="shared" si="1"/>
        <v>10.060379113338</v>
      </c>
      <c r="AS23" s="5">
        <f t="shared" si="4"/>
        <v>5.63821456538763</v>
      </c>
      <c r="AT23" s="5">
        <f t="shared" si="5"/>
        <v>5.20464465831813</v>
      </c>
      <c r="AU23" s="5">
        <f t="shared" si="6"/>
        <v>-8.72093023255813</v>
      </c>
      <c r="AV23" s="5">
        <f t="shared" si="7"/>
        <v>-8.07453416149067</v>
      </c>
      <c r="AW23" s="6">
        <f t="shared" si="8"/>
        <v>23.5439163336451</v>
      </c>
      <c r="BA23" s="4" t="s">
        <v>55</v>
      </c>
      <c r="BB23" s="5">
        <v>31175.883</v>
      </c>
      <c r="BC23" s="5">
        <v>50810.527</v>
      </c>
      <c r="BH23" s="4" t="s">
        <v>42</v>
      </c>
      <c r="BI23" s="5">
        <v>35364.38</v>
      </c>
      <c r="BJ23" s="5">
        <v>44594.38</v>
      </c>
      <c r="BO23" s="4" t="s">
        <v>57</v>
      </c>
      <c r="BP23" s="5">
        <v>29460</v>
      </c>
      <c r="BQ23" s="5">
        <v>47720</v>
      </c>
    </row>
    <row r="24" spans="2:69">
      <c r="B24" s="4" t="s">
        <v>50</v>
      </c>
      <c r="C24" s="5">
        <v>6681.39</v>
      </c>
      <c r="D24" s="5">
        <v>8021.51</v>
      </c>
      <c r="E24" s="5">
        <v>9035.41</v>
      </c>
      <c r="F24" s="5">
        <v>11254.52</v>
      </c>
      <c r="G24" s="5">
        <v>13996.03</v>
      </c>
      <c r="H24" s="5">
        <v>11526.06</v>
      </c>
      <c r="I24" s="5">
        <v>12613.01</v>
      </c>
      <c r="J24" s="5">
        <v>13879.56</v>
      </c>
      <c r="K24" s="5">
        <v>13097.27</v>
      </c>
      <c r="L24" s="5">
        <v>13696.47</v>
      </c>
      <c r="M24" s="5">
        <v>14271.31</v>
      </c>
      <c r="N24" s="5">
        <v>12578.5</v>
      </c>
      <c r="O24" s="5">
        <v>12447.44</v>
      </c>
      <c r="P24" s="5">
        <v>13864.68</v>
      </c>
      <c r="Q24" s="5">
        <v>15468.41</v>
      </c>
      <c r="R24" s="20">
        <v>15694.84</v>
      </c>
      <c r="S24" s="18">
        <v>15656.18</v>
      </c>
      <c r="T24" s="5">
        <f t="shared" si="9"/>
        <v>134.325192811675</v>
      </c>
      <c r="U24" s="6">
        <f t="shared" si="10"/>
        <v>11.8615778903018</v>
      </c>
      <c r="Y24" s="4" t="s">
        <v>63</v>
      </c>
      <c r="Z24" s="5">
        <v>33830.555</v>
      </c>
      <c r="AA24" s="5">
        <v>54929.527</v>
      </c>
      <c r="AB24" s="6">
        <f t="shared" si="2"/>
        <v>62.3666150318846</v>
      </c>
      <c r="AD24" s="4" t="s">
        <v>50</v>
      </c>
      <c r="AE24" s="5">
        <v>17209941</v>
      </c>
      <c r="AF24" s="5">
        <v>18047272</v>
      </c>
      <c r="AJ24" s="4" t="s">
        <v>50</v>
      </c>
      <c r="AK24" s="5">
        <v>63.67</v>
      </c>
      <c r="AL24" s="5">
        <v>70.85</v>
      </c>
      <c r="AM24" s="6">
        <f t="shared" si="3"/>
        <v>11.2768964975656</v>
      </c>
      <c r="AQ24" s="4">
        <f t="shared" si="0"/>
        <v>62.3666150318846</v>
      </c>
      <c r="AR24" s="5">
        <f t="shared" si="1"/>
        <v>4.86539146183011</v>
      </c>
      <c r="AS24" s="5">
        <f t="shared" si="4"/>
        <v>11.2768964975656</v>
      </c>
      <c r="AT24" s="5">
        <f t="shared" si="5"/>
        <v>-1.43998294563437</v>
      </c>
      <c r="AU24" s="5">
        <f t="shared" si="6"/>
        <v>15.4471544715447</v>
      </c>
      <c r="AV24" s="5">
        <f t="shared" si="7"/>
        <v>-6.84931506849315</v>
      </c>
      <c r="AW24" s="6">
        <f t="shared" si="8"/>
        <v>47.7676696990902</v>
      </c>
      <c r="BA24" s="4" t="s">
        <v>63</v>
      </c>
      <c r="BB24" s="5">
        <v>33830.555</v>
      </c>
      <c r="BC24" s="5">
        <v>54929.527</v>
      </c>
      <c r="BH24" s="4" t="s">
        <v>65</v>
      </c>
      <c r="BI24" s="5">
        <v>18031</v>
      </c>
      <c r="BJ24" s="5">
        <v>22439.88</v>
      </c>
      <c r="BO24" s="4" t="s">
        <v>64</v>
      </c>
      <c r="BP24" s="5">
        <v>36010</v>
      </c>
      <c r="BQ24" s="5">
        <v>58240</v>
      </c>
    </row>
    <row r="25" spans="2:69">
      <c r="B25" s="4" t="s">
        <v>65</v>
      </c>
      <c r="C25" s="5">
        <v>18031</v>
      </c>
      <c r="D25" s="5">
        <v>18773.13</v>
      </c>
      <c r="E25" s="5">
        <v>19822.85</v>
      </c>
      <c r="F25" s="5">
        <v>22782.09</v>
      </c>
      <c r="G25" s="14">
        <v>24847.55</v>
      </c>
      <c r="H25" s="5">
        <v>23059.8</v>
      </c>
      <c r="I25" s="5">
        <v>22498.69</v>
      </c>
      <c r="J25" s="5">
        <v>23186.91</v>
      </c>
      <c r="K25" s="5">
        <v>20564.89</v>
      </c>
      <c r="L25" s="5">
        <v>21647.04</v>
      </c>
      <c r="M25" s="5">
        <v>22074.3</v>
      </c>
      <c r="N25" s="5">
        <v>19242.37</v>
      </c>
      <c r="O25" s="5">
        <v>19978.4</v>
      </c>
      <c r="P25" s="5">
        <v>21437.35</v>
      </c>
      <c r="Q25" s="5">
        <v>23551.05</v>
      </c>
      <c r="R25" s="5">
        <v>23284.53</v>
      </c>
      <c r="S25" s="18">
        <v>22439.88</v>
      </c>
      <c r="T25" s="5">
        <f t="shared" si="9"/>
        <v>24.4516665742333</v>
      </c>
      <c r="U25" s="6">
        <f t="shared" si="10"/>
        <v>-9.68976820652337</v>
      </c>
      <c r="Y25" s="4" t="s">
        <v>57</v>
      </c>
      <c r="Z25" s="5">
        <v>29036.387</v>
      </c>
      <c r="AA25" s="5">
        <v>46712.01</v>
      </c>
      <c r="AB25" s="6">
        <f t="shared" si="2"/>
        <v>60.8740440055438</v>
      </c>
      <c r="AD25" s="4" t="s">
        <v>65</v>
      </c>
      <c r="AE25" s="5">
        <v>5449306</v>
      </c>
      <c r="AF25" s="5">
        <v>5198754</v>
      </c>
      <c r="AJ25" s="4" t="s">
        <v>65</v>
      </c>
      <c r="AK25" s="5">
        <v>72.59</v>
      </c>
      <c r="AL25" s="5">
        <v>75.77</v>
      </c>
      <c r="AM25" s="6">
        <f t="shared" si="3"/>
        <v>4.38076870092299</v>
      </c>
      <c r="AQ25" s="4">
        <f t="shared" si="0"/>
        <v>60.8740440055438</v>
      </c>
      <c r="AR25" s="5">
        <f t="shared" si="1"/>
        <v>-4.59786989389107</v>
      </c>
      <c r="AS25" s="5">
        <f t="shared" si="4"/>
        <v>4.38076870092299</v>
      </c>
      <c r="AT25" s="5">
        <f t="shared" si="5"/>
        <v>-2.61886102528086</v>
      </c>
      <c r="AU25" s="5">
        <f t="shared" si="6"/>
        <v>1.42857142857142</v>
      </c>
      <c r="AV25" s="5">
        <f t="shared" si="7"/>
        <v>-4.16666666666666</v>
      </c>
      <c r="AW25" s="6">
        <f t="shared" si="8"/>
        <v>20.5379746835443</v>
      </c>
      <c r="BA25" s="4" t="s">
        <v>57</v>
      </c>
      <c r="BB25" s="5">
        <v>29036.387</v>
      </c>
      <c r="BC25" s="5">
        <v>46712.01</v>
      </c>
      <c r="BH25" s="4" t="s">
        <v>63</v>
      </c>
      <c r="BI25" s="5">
        <v>42821.67</v>
      </c>
      <c r="BJ25" s="5">
        <v>51925.71</v>
      </c>
      <c r="BO25" s="4" t="s">
        <v>65</v>
      </c>
      <c r="BP25" s="5">
        <v>21210</v>
      </c>
      <c r="BQ25" s="5">
        <v>33610</v>
      </c>
    </row>
    <row r="26" spans="2:69">
      <c r="B26" s="4" t="s">
        <v>41</v>
      </c>
      <c r="C26" s="5">
        <v>3494.94</v>
      </c>
      <c r="D26" s="5">
        <v>4617.93</v>
      </c>
      <c r="E26" s="5">
        <v>5757.5</v>
      </c>
      <c r="F26" s="5">
        <v>8360.17</v>
      </c>
      <c r="G26" s="5">
        <v>10435.04</v>
      </c>
      <c r="H26" s="5">
        <v>8548.12</v>
      </c>
      <c r="I26" s="5">
        <v>8214.08</v>
      </c>
      <c r="J26" s="5">
        <v>9099.22</v>
      </c>
      <c r="K26" s="5">
        <v>8507.1</v>
      </c>
      <c r="L26" s="5">
        <v>9547.85</v>
      </c>
      <c r="M26" s="5">
        <v>10043.68</v>
      </c>
      <c r="N26" s="5">
        <v>8969.15</v>
      </c>
      <c r="O26" s="5">
        <v>9548.59</v>
      </c>
      <c r="P26" s="5">
        <v>10807.01</v>
      </c>
      <c r="Q26" s="5">
        <v>12398.98</v>
      </c>
      <c r="R26" s="5">
        <v>12889.81</v>
      </c>
      <c r="S26" s="19">
        <v>12896.09</v>
      </c>
      <c r="T26" s="5">
        <f t="shared" si="9"/>
        <v>268.993172987233</v>
      </c>
      <c r="U26" s="6">
        <f t="shared" si="10"/>
        <v>23.5844807494748</v>
      </c>
      <c r="Y26" s="4" t="s">
        <v>65</v>
      </c>
      <c r="Z26" s="5">
        <v>21460.021</v>
      </c>
      <c r="AA26" s="5">
        <v>34090.731</v>
      </c>
      <c r="AB26" s="6">
        <f t="shared" si="2"/>
        <v>58.8569321530487</v>
      </c>
      <c r="AD26" s="4" t="s">
        <v>41</v>
      </c>
      <c r="AE26" s="5">
        <v>10001009</v>
      </c>
      <c r="AF26" s="5">
        <v>8970817</v>
      </c>
      <c r="AJ26" s="4" t="s">
        <v>41</v>
      </c>
      <c r="AK26" s="5">
        <v>63.66</v>
      </c>
      <c r="AL26" s="5">
        <v>68.75</v>
      </c>
      <c r="AM26" s="6">
        <f t="shared" si="3"/>
        <v>7.99560163367892</v>
      </c>
      <c r="AQ26" s="4">
        <f t="shared" si="0"/>
        <v>58.8569321530487</v>
      </c>
      <c r="AR26" s="5">
        <f t="shared" si="1"/>
        <v>-10.3008806411433</v>
      </c>
      <c r="AS26" s="5">
        <f t="shared" si="4"/>
        <v>7.99560163367892</v>
      </c>
      <c r="AT26" s="5">
        <f t="shared" si="5"/>
        <v>-10.8453982685702</v>
      </c>
      <c r="AU26" s="5">
        <f t="shared" si="6"/>
        <v>32.3308270676692</v>
      </c>
      <c r="AV26" s="5">
        <f t="shared" si="7"/>
        <v>-8.92351274787535</v>
      </c>
      <c r="AW26" s="6">
        <f t="shared" si="8"/>
        <v>30.2655451096817</v>
      </c>
      <c r="BA26" s="4" t="s">
        <v>65</v>
      </c>
      <c r="BB26" s="5">
        <v>21460.021</v>
      </c>
      <c r="BC26" s="5">
        <v>34090.731</v>
      </c>
      <c r="BH26" s="4" t="s">
        <v>57</v>
      </c>
      <c r="BI26" s="5">
        <v>33741.26</v>
      </c>
      <c r="BJ26" s="5">
        <v>38625.07</v>
      </c>
      <c r="BO26" s="4" t="s">
        <v>48</v>
      </c>
      <c r="BP26" s="5">
        <v>24480</v>
      </c>
      <c r="BQ26" s="5">
        <v>37110</v>
      </c>
    </row>
    <row r="27" spans="2:69">
      <c r="B27" s="4" t="s">
        <v>53</v>
      </c>
      <c r="C27" s="5">
        <v>10671.82</v>
      </c>
      <c r="D27" s="5">
        <v>11685.75</v>
      </c>
      <c r="E27" s="5">
        <v>13159.76</v>
      </c>
      <c r="F27" s="5">
        <v>16085.61</v>
      </c>
      <c r="G27" s="5">
        <v>18677.29</v>
      </c>
      <c r="H27" s="5">
        <v>16531.67</v>
      </c>
      <c r="I27" s="5">
        <v>16750.8</v>
      </c>
      <c r="J27" s="5">
        <v>18361.57</v>
      </c>
      <c r="K27" s="5">
        <v>17481.9</v>
      </c>
      <c r="L27" s="5">
        <v>18260.02</v>
      </c>
      <c r="M27" s="5">
        <v>18674.34</v>
      </c>
      <c r="N27" s="5">
        <v>16310.99</v>
      </c>
      <c r="O27" s="5">
        <v>16508.67</v>
      </c>
      <c r="P27" s="5">
        <v>17504.21</v>
      </c>
      <c r="Q27" s="20">
        <v>19364.62</v>
      </c>
      <c r="R27" s="5">
        <v>19273.25</v>
      </c>
      <c r="S27" s="18">
        <v>19156.89</v>
      </c>
      <c r="T27" s="5">
        <f t="shared" si="9"/>
        <v>79.5091184071696</v>
      </c>
      <c r="U27" s="6">
        <f t="shared" si="10"/>
        <v>2.56782434710816</v>
      </c>
      <c r="Y27" s="4" t="s">
        <v>48</v>
      </c>
      <c r="Z27" s="5">
        <v>25923.233</v>
      </c>
      <c r="AA27" s="5">
        <v>38458.191</v>
      </c>
      <c r="AB27" s="6">
        <f t="shared" si="2"/>
        <v>48.3541462594577</v>
      </c>
      <c r="AD27" s="4" t="s">
        <v>53</v>
      </c>
      <c r="AE27" s="5">
        <v>2669194</v>
      </c>
      <c r="AF27" s="5">
        <v>2722079</v>
      </c>
      <c r="AJ27" s="4" t="s">
        <v>53</v>
      </c>
      <c r="AK27" s="5">
        <v>69.8</v>
      </c>
      <c r="AL27" s="5">
        <v>72.72</v>
      </c>
      <c r="AM27" s="6">
        <f t="shared" si="3"/>
        <v>4.18338108882521</v>
      </c>
      <c r="AQ27" s="4">
        <f t="shared" si="0"/>
        <v>48.3541462594577</v>
      </c>
      <c r="AR27" s="5">
        <f t="shared" si="1"/>
        <v>1.98130971371882</v>
      </c>
      <c r="AS27" s="5">
        <f t="shared" si="4"/>
        <v>4.18338108882521</v>
      </c>
      <c r="AT27" s="5">
        <f t="shared" si="5"/>
        <v>1.11620347099498</v>
      </c>
      <c r="AU27" s="5">
        <f t="shared" si="6"/>
        <v>24.8</v>
      </c>
      <c r="AV27" s="5">
        <f t="shared" si="7"/>
        <v>-5</v>
      </c>
      <c r="AW27" s="6">
        <f t="shared" si="8"/>
        <v>21.6970998925886</v>
      </c>
      <c r="BA27" s="4" t="s">
        <v>48</v>
      </c>
      <c r="BB27" s="5">
        <v>25923.233</v>
      </c>
      <c r="BC27" s="5">
        <v>38458.191</v>
      </c>
      <c r="BH27" s="4" t="s">
        <v>48</v>
      </c>
      <c r="BI27" s="5">
        <v>23792.62</v>
      </c>
      <c r="BJ27" s="5">
        <v>26623.8</v>
      </c>
      <c r="BO27" s="4" t="s">
        <v>66</v>
      </c>
      <c r="BP27" s="5">
        <v>25900</v>
      </c>
      <c r="BQ27" s="5">
        <v>37990</v>
      </c>
    </row>
    <row r="28" spans="2:69">
      <c r="B28" s="4" t="s">
        <v>61</v>
      </c>
      <c r="C28" s="5">
        <v>17233.14</v>
      </c>
      <c r="D28" s="5">
        <v>18098.91</v>
      </c>
      <c r="E28" s="5">
        <v>19672.97</v>
      </c>
      <c r="F28" s="5">
        <v>23787.65</v>
      </c>
      <c r="G28" s="14">
        <v>27483.34</v>
      </c>
      <c r="H28" s="5">
        <v>24694.23</v>
      </c>
      <c r="I28" s="5">
        <v>23509.54</v>
      </c>
      <c r="J28" s="5">
        <v>25095.13</v>
      </c>
      <c r="K28" s="5">
        <v>22643.1</v>
      </c>
      <c r="L28" s="5">
        <v>23496.6</v>
      </c>
      <c r="M28" s="5">
        <v>24214.92</v>
      </c>
      <c r="N28" s="5">
        <v>20881.77</v>
      </c>
      <c r="O28" s="5">
        <v>21663.64</v>
      </c>
      <c r="P28" s="5">
        <v>23454.74</v>
      </c>
      <c r="Q28" s="5">
        <v>26103.16</v>
      </c>
      <c r="R28" s="5">
        <v>25940.73</v>
      </c>
      <c r="S28" s="18">
        <v>25179.67</v>
      </c>
      <c r="T28" s="5">
        <f t="shared" si="9"/>
        <v>46.1119099595315</v>
      </c>
      <c r="U28" s="6">
        <f t="shared" si="10"/>
        <v>-8.38205982242334</v>
      </c>
      <c r="Y28" s="4" t="s">
        <v>66</v>
      </c>
      <c r="Z28" s="5">
        <v>26121.975</v>
      </c>
      <c r="AA28" s="5">
        <v>38343.155</v>
      </c>
      <c r="AB28" s="6">
        <f t="shared" si="2"/>
        <v>46.7850535803667</v>
      </c>
      <c r="AD28" s="4" t="s">
        <v>61</v>
      </c>
      <c r="AE28" s="5">
        <v>1010456</v>
      </c>
      <c r="AF28" s="5">
        <v>1029601</v>
      </c>
      <c r="AJ28" s="4" t="s">
        <v>61</v>
      </c>
      <c r="AK28" s="5">
        <v>70.18</v>
      </c>
      <c r="AL28" s="5">
        <v>75.13</v>
      </c>
      <c r="AM28" s="6">
        <f t="shared" si="3"/>
        <v>7.05329153605014</v>
      </c>
      <c r="AQ28" s="4">
        <f t="shared" si="0"/>
        <v>46.7850535803667</v>
      </c>
      <c r="AR28" s="5">
        <f t="shared" si="1"/>
        <v>1.89468913045199</v>
      </c>
      <c r="AS28" s="5">
        <f t="shared" si="4"/>
        <v>7.05329153605014</v>
      </c>
      <c r="AT28" s="5">
        <f t="shared" si="5"/>
        <v>4.45708175855405</v>
      </c>
      <c r="AU28" s="5">
        <f t="shared" si="6"/>
        <v>28.8</v>
      </c>
      <c r="AV28" s="5">
        <f t="shared" si="7"/>
        <v>-5.27638190954774</v>
      </c>
      <c r="AW28" s="6">
        <f t="shared" si="8"/>
        <v>31.3553244890642</v>
      </c>
      <c r="BA28" s="4" t="s">
        <v>66</v>
      </c>
      <c r="BB28" s="5">
        <v>26121.975</v>
      </c>
      <c r="BC28" s="5">
        <v>38343.155</v>
      </c>
      <c r="BH28" s="4" t="s">
        <v>66</v>
      </c>
      <c r="BI28" s="5">
        <v>24861.28</v>
      </c>
      <c r="BJ28" s="5">
        <v>27057.16</v>
      </c>
      <c r="BO28" s="4" t="s">
        <v>62</v>
      </c>
      <c r="BP28" s="5">
        <v>29510</v>
      </c>
      <c r="BQ28" s="5">
        <v>42340</v>
      </c>
    </row>
    <row r="29" spans="2:69">
      <c r="B29" s="4" t="s">
        <v>66</v>
      </c>
      <c r="C29" s="5">
        <v>24861.28</v>
      </c>
      <c r="D29" s="5">
        <v>26419.3</v>
      </c>
      <c r="E29" s="5">
        <v>28365.31</v>
      </c>
      <c r="F29" s="5">
        <v>32549.97</v>
      </c>
      <c r="G29" s="14">
        <v>35366.26</v>
      </c>
      <c r="H29" s="5">
        <v>32042.47</v>
      </c>
      <c r="I29" s="5">
        <v>30502.72</v>
      </c>
      <c r="J29" s="5">
        <v>31636.45</v>
      </c>
      <c r="K29" s="5">
        <v>28324.43</v>
      </c>
      <c r="L29" s="5">
        <v>29059.55</v>
      </c>
      <c r="M29" s="5">
        <v>29461.55</v>
      </c>
      <c r="N29" s="5">
        <v>25732.02</v>
      </c>
      <c r="O29" s="5">
        <v>26505.34</v>
      </c>
      <c r="P29" s="5">
        <v>28100.59</v>
      </c>
      <c r="Q29" s="5">
        <v>30374.52</v>
      </c>
      <c r="R29" s="5">
        <v>29564.74</v>
      </c>
      <c r="S29" s="18">
        <v>27057.16</v>
      </c>
      <c r="T29" s="5">
        <f t="shared" si="9"/>
        <v>8.83252994214297</v>
      </c>
      <c r="U29" s="6">
        <f t="shared" si="10"/>
        <v>-23.4944266088639</v>
      </c>
      <c r="Y29" s="4" t="s">
        <v>62</v>
      </c>
      <c r="Z29" s="5">
        <v>29530.215</v>
      </c>
      <c r="AA29" s="5">
        <v>41890.209</v>
      </c>
      <c r="AB29" s="6">
        <f t="shared" si="2"/>
        <v>41.8554148691433</v>
      </c>
      <c r="AD29" s="4" t="s">
        <v>66</v>
      </c>
      <c r="AE29" s="5">
        <v>20552732</v>
      </c>
      <c r="AF29" s="5">
        <v>22986373</v>
      </c>
      <c r="AJ29" s="4" t="s">
        <v>66</v>
      </c>
      <c r="AK29" s="5">
        <v>68.79</v>
      </c>
      <c r="AL29" s="5">
        <v>74.17</v>
      </c>
      <c r="AM29" s="6">
        <f t="shared" si="3"/>
        <v>7.82090420119204</v>
      </c>
      <c r="AQ29" s="4">
        <f t="shared" si="0"/>
        <v>41.8554148691433</v>
      </c>
      <c r="AR29" s="5">
        <f t="shared" si="1"/>
        <v>11.8409610946126</v>
      </c>
      <c r="AS29" s="5">
        <f t="shared" si="4"/>
        <v>7.82090420119204</v>
      </c>
      <c r="AT29" s="5">
        <f t="shared" si="5"/>
        <v>7.95790741945923</v>
      </c>
      <c r="AU29" s="5">
        <f t="shared" si="6"/>
        <v>-5.34351145038168</v>
      </c>
      <c r="AV29" s="5">
        <f t="shared" si="7"/>
        <v>-4.79616306954436</v>
      </c>
      <c r="AW29" s="6">
        <f t="shared" si="8"/>
        <v>9.62949376375641</v>
      </c>
      <c r="BA29" s="4" t="s">
        <v>62</v>
      </c>
      <c r="BB29" s="5">
        <v>29530.215</v>
      </c>
      <c r="BC29" s="5">
        <v>41890.209</v>
      </c>
      <c r="BH29" s="4" t="s">
        <v>62</v>
      </c>
      <c r="BI29" s="5">
        <v>31259.72</v>
      </c>
      <c r="BJ29" s="5">
        <v>31676.2</v>
      </c>
      <c r="BO29" s="4" t="s">
        <v>60</v>
      </c>
      <c r="BP29" s="5">
        <v>58380</v>
      </c>
      <c r="BQ29" s="5">
        <v>82980</v>
      </c>
    </row>
    <row r="30" ht="15.15" spans="2:69">
      <c r="B30" s="7" t="s">
        <v>63</v>
      </c>
      <c r="C30" s="8">
        <v>42821.67</v>
      </c>
      <c r="D30" s="8">
        <v>43437.06</v>
      </c>
      <c r="E30" s="8">
        <v>46593.6</v>
      </c>
      <c r="F30" s="8">
        <v>53700.01</v>
      </c>
      <c r="G30" s="8">
        <v>56152.55</v>
      </c>
      <c r="H30" s="8">
        <v>46946.96</v>
      </c>
      <c r="I30" s="8">
        <v>52869.04</v>
      </c>
      <c r="J30" s="8">
        <v>60755.76</v>
      </c>
      <c r="K30" s="8">
        <v>58037.82</v>
      </c>
      <c r="L30" s="16">
        <v>61126.94</v>
      </c>
      <c r="M30" s="8">
        <v>60020.36</v>
      </c>
      <c r="N30" s="8">
        <v>51545.48</v>
      </c>
      <c r="O30" s="8">
        <v>51965.16</v>
      </c>
      <c r="P30" s="8">
        <v>53791.51</v>
      </c>
      <c r="Q30" s="8">
        <v>54589.06</v>
      </c>
      <c r="R30" s="8">
        <v>51686.85</v>
      </c>
      <c r="S30" s="21">
        <v>51925.71</v>
      </c>
      <c r="T30" s="8">
        <f t="shared" si="9"/>
        <v>21.2603571976525</v>
      </c>
      <c r="U30" s="9">
        <f t="shared" si="10"/>
        <v>-7.52742306449129</v>
      </c>
      <c r="Y30" s="7" t="s">
        <v>59</v>
      </c>
      <c r="Z30" s="8">
        <v>25439.354</v>
      </c>
      <c r="AA30" s="8">
        <v>28377.394</v>
      </c>
      <c r="AB30" s="9">
        <f t="shared" si="2"/>
        <v>11.5491926406622</v>
      </c>
      <c r="AD30" s="7" t="s">
        <v>63</v>
      </c>
      <c r="AE30" s="8">
        <v>4617014</v>
      </c>
      <c r="AF30" s="8">
        <v>5489900</v>
      </c>
      <c r="AJ30" s="7" t="s">
        <v>63</v>
      </c>
      <c r="AK30" s="8">
        <v>77.6</v>
      </c>
      <c r="AL30" s="8">
        <v>83.13</v>
      </c>
      <c r="AM30" s="6">
        <f t="shared" si="3"/>
        <v>7.12628865979381</v>
      </c>
      <c r="AQ30" s="7">
        <f t="shared" si="0"/>
        <v>11.5491926406622</v>
      </c>
      <c r="AR30" s="8">
        <f t="shared" si="1"/>
        <v>18.905855602777</v>
      </c>
      <c r="AS30" s="8">
        <f t="shared" si="4"/>
        <v>7.12628865979381</v>
      </c>
      <c r="AT30" s="8">
        <f t="shared" si="5"/>
        <v>12.3307617366614</v>
      </c>
      <c r="AU30" s="8">
        <f t="shared" si="6"/>
        <v>-2.85714285714286</v>
      </c>
      <c r="AV30" s="8">
        <f t="shared" si="7"/>
        <v>-6.27530364372471</v>
      </c>
      <c r="AW30" s="9">
        <f t="shared" si="8"/>
        <v>7.5582135131696</v>
      </c>
      <c r="BA30" s="7" t="s">
        <v>59</v>
      </c>
      <c r="BB30" s="8">
        <v>25439.354</v>
      </c>
      <c r="BC30" s="8">
        <v>28377.394</v>
      </c>
      <c r="BH30" s="7" t="s">
        <v>59</v>
      </c>
      <c r="BI30" s="8">
        <v>21955.1</v>
      </c>
      <c r="BJ30" s="8">
        <v>17676.19</v>
      </c>
      <c r="BO30" s="7" t="s">
        <v>67</v>
      </c>
      <c r="BP30" s="8">
        <v>28020</v>
      </c>
      <c r="BQ30" s="8">
        <v>27790</v>
      </c>
    </row>
    <row r="33" spans="2:29">
      <c r="B33" t="s">
        <v>68</v>
      </c>
      <c r="G33" t="s">
        <v>69</v>
      </c>
      <c r="L33" t="s">
        <v>34</v>
      </c>
      <c r="Q33" t="s">
        <v>30</v>
      </c>
      <c r="W33" t="s">
        <v>70</v>
      </c>
      <c r="AC33" t="s">
        <v>71</v>
      </c>
    </row>
    <row r="34" ht="15.15"/>
    <row r="35" spans="2:32">
      <c r="B35" s="1"/>
      <c r="C35" s="2">
        <v>2004</v>
      </c>
      <c r="D35" s="2">
        <v>2020</v>
      </c>
      <c r="E35" s="3" t="s">
        <v>38</v>
      </c>
      <c r="G35" s="1"/>
      <c r="H35" s="2">
        <v>2004</v>
      </c>
      <c r="I35" s="2">
        <v>2019</v>
      </c>
      <c r="J35" s="3" t="s">
        <v>38</v>
      </c>
      <c r="L35" s="1"/>
      <c r="M35" s="2">
        <v>2004</v>
      </c>
      <c r="N35" s="2">
        <v>2020</v>
      </c>
      <c r="O35" s="3" t="s">
        <v>38</v>
      </c>
      <c r="Q35" s="1"/>
      <c r="R35" s="2">
        <v>2004</v>
      </c>
      <c r="S35" s="2">
        <v>2020</v>
      </c>
      <c r="T35" s="2" t="s">
        <v>36</v>
      </c>
      <c r="U35" s="3" t="s">
        <v>37</v>
      </c>
      <c r="W35" s="1" t="s">
        <v>72</v>
      </c>
      <c r="X35" s="2">
        <v>2006</v>
      </c>
      <c r="Y35" s="2">
        <v>2020</v>
      </c>
      <c r="Z35" s="3" t="s">
        <v>73</v>
      </c>
      <c r="AC35" s="1" t="s">
        <v>72</v>
      </c>
      <c r="AD35" s="2">
        <v>2004</v>
      </c>
      <c r="AE35" s="2">
        <v>2020</v>
      </c>
      <c r="AF35" s="3" t="s">
        <v>73</v>
      </c>
    </row>
    <row r="36" spans="2:32">
      <c r="B36" s="4" t="s">
        <v>40</v>
      </c>
      <c r="C36" s="5">
        <v>8216809</v>
      </c>
      <c r="D36" s="5">
        <v>9006400</v>
      </c>
      <c r="E36" s="6">
        <f>((D36/C36)*100)-100</f>
        <v>9.60946031482537</v>
      </c>
      <c r="G36" s="4" t="s">
        <v>40</v>
      </c>
      <c r="H36" s="5">
        <v>1.42</v>
      </c>
      <c r="I36" s="5">
        <v>1.46</v>
      </c>
      <c r="J36" s="6">
        <f>((I36/H36)*100)-100</f>
        <v>2.8169014084507</v>
      </c>
      <c r="L36" s="4" t="s">
        <v>41</v>
      </c>
      <c r="M36" s="5">
        <v>8610</v>
      </c>
      <c r="N36" s="5">
        <v>31610</v>
      </c>
      <c r="O36" s="6">
        <f t="shared" ref="O36:O62" si="11">((N36/M36)*100)-100</f>
        <v>267.131242740999</v>
      </c>
      <c r="Q36" s="4" t="s">
        <v>41</v>
      </c>
      <c r="R36" s="5">
        <v>3494.94</v>
      </c>
      <c r="S36" s="11">
        <v>12896.09</v>
      </c>
      <c r="T36" s="5">
        <f t="shared" ref="T36:T62" si="12">((S36/R36)*100)-100</f>
        <v>268.993172987233</v>
      </c>
      <c r="U36" s="6">
        <f t="shared" ref="U36:U62" si="13">((S4/G4)*100)-100</f>
        <v>-6.96866314940385</v>
      </c>
      <c r="W36" s="22" t="s">
        <v>40</v>
      </c>
      <c r="X36" s="5">
        <v>8.69</v>
      </c>
      <c r="Y36" s="5">
        <v>8.07</v>
      </c>
      <c r="Z36" s="6">
        <f>((Y36/X36)*100)-100</f>
        <v>-7.13463751438435</v>
      </c>
      <c r="AC36" s="4" t="s">
        <v>40</v>
      </c>
      <c r="AD36" s="5">
        <v>90.79</v>
      </c>
      <c r="AE36" s="5">
        <v>100</v>
      </c>
      <c r="AF36" s="6">
        <f>((AE36/AD36)*100)-100</f>
        <v>10.1442890186144</v>
      </c>
    </row>
    <row r="37" spans="2:32">
      <c r="B37" s="4" t="s">
        <v>42</v>
      </c>
      <c r="C37" s="5">
        <v>10480117</v>
      </c>
      <c r="D37" s="5">
        <v>11589615</v>
      </c>
      <c r="E37" s="6">
        <f t="shared" ref="E37:E62" si="14">((D37/C37)*100)-100</f>
        <v>10.5866947859456</v>
      </c>
      <c r="G37" s="4" t="s">
        <v>42</v>
      </c>
      <c r="H37" s="5">
        <v>1.72</v>
      </c>
      <c r="I37" s="5">
        <v>1.57</v>
      </c>
      <c r="J37" s="6">
        <f t="shared" ref="J37:J62" si="15">((I37/H37)*100)-100</f>
        <v>-8.72093023255813</v>
      </c>
      <c r="L37" s="4" t="s">
        <v>43</v>
      </c>
      <c r="M37" s="5">
        <v>12730</v>
      </c>
      <c r="N37" s="5">
        <v>37760</v>
      </c>
      <c r="O37" s="6">
        <f t="shared" si="11"/>
        <v>196.622152395915</v>
      </c>
      <c r="Q37" s="4" t="s">
        <v>43</v>
      </c>
      <c r="R37" s="5">
        <v>6700.33</v>
      </c>
      <c r="S37" s="11">
        <v>19997.59</v>
      </c>
      <c r="T37" s="5">
        <f t="shared" si="12"/>
        <v>198.456792426642</v>
      </c>
      <c r="U37" s="6">
        <f t="shared" si="13"/>
        <v>-7.30146970631442</v>
      </c>
      <c r="W37" s="22" t="s">
        <v>42</v>
      </c>
      <c r="X37" s="5">
        <v>8.15</v>
      </c>
      <c r="Y37" s="5">
        <v>7.51</v>
      </c>
      <c r="Z37" s="6">
        <f t="shared" ref="Z37:Z62" si="16">((Y37/X37)*100)-100</f>
        <v>-7.85276073619633</v>
      </c>
      <c r="AC37" s="4" t="s">
        <v>42</v>
      </c>
      <c r="AD37" s="5">
        <v>136.92</v>
      </c>
      <c r="AE37" s="5">
        <v>158.62</v>
      </c>
      <c r="AF37" s="6">
        <f t="shared" ref="AF37:AF62" si="17">((AE37/AD37)*100)-100</f>
        <v>15.8486707566462</v>
      </c>
    </row>
    <row r="38" spans="2:32">
      <c r="B38" s="4" t="s">
        <v>44</v>
      </c>
      <c r="C38" s="5">
        <v>7744630</v>
      </c>
      <c r="D38" s="5">
        <v>6948445</v>
      </c>
      <c r="E38" s="6">
        <f t="shared" si="14"/>
        <v>-10.2804782152278</v>
      </c>
      <c r="G38" s="4" t="s">
        <v>44</v>
      </c>
      <c r="H38" s="5">
        <v>1.33</v>
      </c>
      <c r="I38" s="5">
        <v>1.58</v>
      </c>
      <c r="J38" s="6">
        <f t="shared" si="15"/>
        <v>18.796992481203</v>
      </c>
      <c r="L38" s="4" t="s">
        <v>45</v>
      </c>
      <c r="M38" s="5">
        <v>13720</v>
      </c>
      <c r="N38" s="5">
        <v>37520</v>
      </c>
      <c r="O38" s="6">
        <f t="shared" si="11"/>
        <v>173.469387755102</v>
      </c>
      <c r="Q38" s="4" t="s">
        <v>44</v>
      </c>
      <c r="R38" s="5">
        <v>3389.71</v>
      </c>
      <c r="S38" s="11">
        <v>9975.78</v>
      </c>
      <c r="T38" s="5">
        <f t="shared" si="12"/>
        <v>194.295972221813</v>
      </c>
      <c r="U38" s="6">
        <f t="shared" si="13"/>
        <v>37.2988849036712</v>
      </c>
      <c r="W38" s="22" t="s">
        <v>44</v>
      </c>
      <c r="X38" s="5">
        <v>7.1</v>
      </c>
      <c r="Y38" s="5">
        <v>6.64</v>
      </c>
      <c r="Z38" s="6">
        <f t="shared" si="16"/>
        <v>-6.47887323943662</v>
      </c>
      <c r="AC38" s="4" t="s">
        <v>44</v>
      </c>
      <c r="AD38" s="5">
        <v>93.06</v>
      </c>
      <c r="AE38" s="5">
        <v>109.18</v>
      </c>
      <c r="AF38" s="6">
        <f t="shared" si="17"/>
        <v>17.3221577476897</v>
      </c>
    </row>
    <row r="39" spans="2:32">
      <c r="B39" s="4" t="s">
        <v>46</v>
      </c>
      <c r="C39" s="5">
        <v>4383876</v>
      </c>
      <c r="D39" s="5">
        <v>4105268</v>
      </c>
      <c r="E39" s="6">
        <f t="shared" si="14"/>
        <v>-6.35528924631993</v>
      </c>
      <c r="G39" s="4" t="s">
        <v>46</v>
      </c>
      <c r="H39" s="5">
        <v>1.43</v>
      </c>
      <c r="I39" s="5">
        <v>1.47</v>
      </c>
      <c r="J39" s="6">
        <f t="shared" si="15"/>
        <v>2.79720279720279</v>
      </c>
      <c r="L39" s="4" t="s">
        <v>47</v>
      </c>
      <c r="M39" s="5">
        <v>12030</v>
      </c>
      <c r="N39" s="5">
        <v>31460</v>
      </c>
      <c r="O39" s="6">
        <f t="shared" si="11"/>
        <v>161.512884455528</v>
      </c>
      <c r="Q39" s="4" t="s">
        <v>47</v>
      </c>
      <c r="R39" s="5">
        <v>6363.72</v>
      </c>
      <c r="S39" s="5">
        <v>17619.95</v>
      </c>
      <c r="T39" s="5">
        <f t="shared" si="12"/>
        <v>176.881289560194</v>
      </c>
      <c r="U39" s="6">
        <f t="shared" si="13"/>
        <v>-15.1461543700884</v>
      </c>
      <c r="W39" s="22" t="s">
        <v>46</v>
      </c>
      <c r="X39" s="5">
        <v>7.04</v>
      </c>
      <c r="Y39" s="5">
        <v>6.5</v>
      </c>
      <c r="Z39" s="6">
        <f t="shared" si="16"/>
        <v>-7.67045454545455</v>
      </c>
      <c r="AC39" s="4" t="s">
        <v>46</v>
      </c>
      <c r="AD39" s="5">
        <v>81.69</v>
      </c>
      <c r="AE39" s="5">
        <v>90.81</v>
      </c>
      <c r="AF39" s="6">
        <f t="shared" si="17"/>
        <v>11.1641571795814</v>
      </c>
    </row>
    <row r="40" spans="2:32">
      <c r="B40" s="4" t="s">
        <v>48</v>
      </c>
      <c r="C40" s="5">
        <v>1010409</v>
      </c>
      <c r="D40" s="5">
        <v>1207360</v>
      </c>
      <c r="E40" s="6">
        <f t="shared" si="14"/>
        <v>19.4922056315809</v>
      </c>
      <c r="G40" s="4" t="s">
        <v>48</v>
      </c>
      <c r="H40" s="5">
        <v>1.545</v>
      </c>
      <c r="I40" s="5">
        <v>1.321</v>
      </c>
      <c r="J40" s="6">
        <f t="shared" si="15"/>
        <v>-14.4983818770227</v>
      </c>
      <c r="L40" s="4" t="s">
        <v>44</v>
      </c>
      <c r="M40" s="5">
        <v>9310</v>
      </c>
      <c r="N40" s="5">
        <v>24150</v>
      </c>
      <c r="O40" s="6">
        <f t="shared" si="11"/>
        <v>159.398496240602</v>
      </c>
      <c r="Q40" s="4" t="s">
        <v>45</v>
      </c>
      <c r="R40" s="5">
        <v>8912.99</v>
      </c>
      <c r="S40" s="5">
        <v>23312.28</v>
      </c>
      <c r="T40" s="5">
        <f t="shared" si="12"/>
        <v>161.553979079972</v>
      </c>
      <c r="U40" s="6">
        <f t="shared" si="13"/>
        <v>-24.7859162378211</v>
      </c>
      <c r="W40" s="22" t="s">
        <v>48</v>
      </c>
      <c r="X40" s="5">
        <v>7.6</v>
      </c>
      <c r="Y40" s="5">
        <v>7.43</v>
      </c>
      <c r="Z40" s="6">
        <f t="shared" si="16"/>
        <v>-2.23684210526316</v>
      </c>
      <c r="AC40" s="4" t="s">
        <v>48</v>
      </c>
      <c r="AD40" s="5">
        <v>113.9</v>
      </c>
      <c r="AE40" s="5">
        <v>154.58</v>
      </c>
      <c r="AF40" s="6">
        <f t="shared" si="17"/>
        <v>35.7155399473222</v>
      </c>
    </row>
    <row r="41" spans="2:32">
      <c r="B41" s="4" t="s">
        <v>49</v>
      </c>
      <c r="C41" s="5">
        <v>10239444</v>
      </c>
      <c r="D41" s="5">
        <v>10708982</v>
      </c>
      <c r="E41" s="6">
        <f t="shared" si="14"/>
        <v>4.5855810139691</v>
      </c>
      <c r="G41" s="4" t="s">
        <v>49</v>
      </c>
      <c r="H41" s="5">
        <v>1.23</v>
      </c>
      <c r="I41" s="5">
        <v>1.71</v>
      </c>
      <c r="J41" s="6">
        <f t="shared" si="15"/>
        <v>39.0243902439024</v>
      </c>
      <c r="L41" s="4" t="s">
        <v>50</v>
      </c>
      <c r="M41" s="5">
        <v>12930</v>
      </c>
      <c r="N41" s="5">
        <v>33000</v>
      </c>
      <c r="O41" s="6">
        <f t="shared" si="11"/>
        <v>155.220417633411</v>
      </c>
      <c r="Q41" s="4" t="s">
        <v>50</v>
      </c>
      <c r="R41" s="5">
        <v>6681.39</v>
      </c>
      <c r="S41" s="5">
        <v>15656.18</v>
      </c>
      <c r="T41" s="5">
        <f t="shared" si="12"/>
        <v>134.325192811675</v>
      </c>
      <c r="U41" s="6">
        <f t="shared" si="13"/>
        <v>-0.185839861992648</v>
      </c>
      <c r="W41" s="22" t="s">
        <v>49</v>
      </c>
      <c r="X41" s="5">
        <v>8.17</v>
      </c>
      <c r="Y41" s="5">
        <v>7.74</v>
      </c>
      <c r="Z41" s="6">
        <f t="shared" si="16"/>
        <v>-5.26315789473684</v>
      </c>
      <c r="AC41" s="4" t="s">
        <v>49</v>
      </c>
      <c r="AD41" s="5">
        <v>113.49</v>
      </c>
      <c r="AE41" s="5">
        <v>135.15</v>
      </c>
      <c r="AF41" s="6">
        <f t="shared" si="17"/>
        <v>19.0853819719799</v>
      </c>
    </row>
    <row r="42" spans="2:32">
      <c r="B42" s="4" t="s">
        <v>51</v>
      </c>
      <c r="C42" s="5">
        <v>5402754</v>
      </c>
      <c r="D42" s="5">
        <v>5792203</v>
      </c>
      <c r="E42" s="6">
        <f t="shared" si="14"/>
        <v>7.2083422639639</v>
      </c>
      <c r="G42" s="4" t="s">
        <v>51</v>
      </c>
      <c r="H42" s="5">
        <v>1.78</v>
      </c>
      <c r="I42" s="5">
        <v>1.7</v>
      </c>
      <c r="J42" s="6">
        <f t="shared" si="15"/>
        <v>-4.49438202247191</v>
      </c>
      <c r="L42" s="4" t="s">
        <v>52</v>
      </c>
      <c r="M42" s="5">
        <v>33430</v>
      </c>
      <c r="N42" s="5">
        <v>70910</v>
      </c>
      <c r="O42" s="6">
        <f t="shared" si="11"/>
        <v>112.114866886031</v>
      </c>
      <c r="Q42" s="4" t="s">
        <v>49</v>
      </c>
      <c r="R42" s="5">
        <v>11749.85</v>
      </c>
      <c r="S42" s="5">
        <v>22762.2</v>
      </c>
      <c r="T42" s="5">
        <f t="shared" si="12"/>
        <v>93.723324127542</v>
      </c>
      <c r="U42" s="6">
        <f t="shared" si="13"/>
        <v>-5.30645318262506</v>
      </c>
      <c r="W42" s="22" t="s">
        <v>51</v>
      </c>
      <c r="X42" s="5">
        <v>9.52</v>
      </c>
      <c r="Y42" s="5">
        <v>9.09</v>
      </c>
      <c r="Z42" s="6">
        <f t="shared" si="16"/>
        <v>-4.51680672268907</v>
      </c>
      <c r="AC42" s="4" t="s">
        <v>51</v>
      </c>
      <c r="AD42" s="5">
        <v>82.21</v>
      </c>
      <c r="AE42" s="5">
        <v>103.31</v>
      </c>
      <c r="AF42" s="6">
        <f t="shared" si="17"/>
        <v>25.6659773750152</v>
      </c>
    </row>
    <row r="43" spans="2:32">
      <c r="B43" s="4" t="s">
        <v>45</v>
      </c>
      <c r="C43" s="5">
        <v>1363569</v>
      </c>
      <c r="D43" s="5">
        <v>1326539</v>
      </c>
      <c r="E43" s="6">
        <f t="shared" si="14"/>
        <v>-2.7156674873072</v>
      </c>
      <c r="G43" s="4" t="s">
        <v>45</v>
      </c>
      <c r="H43" s="5">
        <v>1.47</v>
      </c>
      <c r="I43" s="5">
        <v>1.66</v>
      </c>
      <c r="J43" s="6">
        <f t="shared" si="15"/>
        <v>12.9251700680272</v>
      </c>
      <c r="L43" s="4" t="s">
        <v>53</v>
      </c>
      <c r="M43" s="5">
        <v>14640</v>
      </c>
      <c r="N43" s="5">
        <v>31000</v>
      </c>
      <c r="O43" s="6">
        <f t="shared" si="11"/>
        <v>111.748633879781</v>
      </c>
      <c r="Q43" s="4" t="s">
        <v>54</v>
      </c>
      <c r="R43" s="5">
        <v>15197.06</v>
      </c>
      <c r="S43" s="5">
        <v>27884.64</v>
      </c>
      <c r="T43" s="5">
        <f t="shared" si="12"/>
        <v>83.4870692094392</v>
      </c>
      <c r="U43" s="6">
        <f t="shared" si="13"/>
        <v>27.898867182528</v>
      </c>
      <c r="W43" s="22" t="s">
        <v>45</v>
      </c>
      <c r="X43" s="5">
        <v>7.74</v>
      </c>
      <c r="Y43" s="5">
        <v>7.84</v>
      </c>
      <c r="Z43" s="6">
        <f t="shared" si="16"/>
        <v>1.29198966408268</v>
      </c>
      <c r="AC43" s="4" t="s">
        <v>45</v>
      </c>
      <c r="AD43" s="5">
        <v>129.98</v>
      </c>
      <c r="AE43" s="5">
        <v>141.87</v>
      </c>
      <c r="AF43" s="6">
        <f t="shared" si="17"/>
        <v>9.1475611632559</v>
      </c>
    </row>
    <row r="44" spans="2:32">
      <c r="B44" s="4" t="s">
        <v>55</v>
      </c>
      <c r="C44" s="5">
        <v>5242175</v>
      </c>
      <c r="D44" s="5">
        <v>5540718</v>
      </c>
      <c r="E44" s="6">
        <f t="shared" si="14"/>
        <v>5.69502162747332</v>
      </c>
      <c r="G44" s="4" t="s">
        <v>55</v>
      </c>
      <c r="H44" s="5">
        <v>1.8</v>
      </c>
      <c r="I44" s="5">
        <v>1.35</v>
      </c>
      <c r="J44" s="6">
        <f t="shared" si="15"/>
        <v>-25</v>
      </c>
      <c r="L44" s="4" t="s">
        <v>56</v>
      </c>
      <c r="M44" s="5">
        <v>15280</v>
      </c>
      <c r="N44" s="5">
        <v>32190</v>
      </c>
      <c r="O44" s="6">
        <f t="shared" si="11"/>
        <v>110.667539267016</v>
      </c>
      <c r="Q44" s="4" t="s">
        <v>53</v>
      </c>
      <c r="R44" s="5">
        <v>10671.82</v>
      </c>
      <c r="S44" s="5">
        <v>19156.89</v>
      </c>
      <c r="T44" s="5">
        <f t="shared" si="12"/>
        <v>79.5091184071696</v>
      </c>
      <c r="U44" s="6">
        <f t="shared" si="13"/>
        <v>-8.42644177731503</v>
      </c>
      <c r="W44" s="22" t="s">
        <v>55</v>
      </c>
      <c r="X44" s="5">
        <v>9.25</v>
      </c>
      <c r="Y44" s="5">
        <v>9.27</v>
      </c>
      <c r="Z44" s="6">
        <f t="shared" si="16"/>
        <v>0.21621621621621</v>
      </c>
      <c r="AC44" s="4" t="s">
        <v>55</v>
      </c>
      <c r="AD44" s="5">
        <v>70.96</v>
      </c>
      <c r="AE44" s="5">
        <v>72.08</v>
      </c>
      <c r="AF44" s="6">
        <f t="shared" si="17"/>
        <v>1.57835400225478</v>
      </c>
    </row>
    <row r="45" spans="2:32">
      <c r="B45" s="4" t="s">
        <v>57</v>
      </c>
      <c r="C45" s="5">
        <v>60697977</v>
      </c>
      <c r="D45" s="5">
        <v>65273512</v>
      </c>
      <c r="E45" s="6">
        <f t="shared" si="14"/>
        <v>7.53820016110257</v>
      </c>
      <c r="G45" s="4" t="s">
        <v>57</v>
      </c>
      <c r="H45" s="5">
        <v>1.92</v>
      </c>
      <c r="I45" s="5">
        <v>1.87</v>
      </c>
      <c r="J45" s="6">
        <f t="shared" si="15"/>
        <v>-2.60416666666666</v>
      </c>
      <c r="L45" s="4" t="s">
        <v>49</v>
      </c>
      <c r="M45" s="5">
        <v>19940</v>
      </c>
      <c r="N45" s="5">
        <v>40160</v>
      </c>
      <c r="O45" s="6">
        <f t="shared" si="11"/>
        <v>101.404212637914</v>
      </c>
      <c r="Q45" s="4" t="s">
        <v>52</v>
      </c>
      <c r="R45" s="5">
        <v>47644.93</v>
      </c>
      <c r="S45" s="11">
        <v>83812.8</v>
      </c>
      <c r="T45" s="5">
        <f t="shared" si="12"/>
        <v>75.9112669490752</v>
      </c>
      <c r="U45" s="6">
        <f t="shared" si="13"/>
        <v>-14.7991181917726</v>
      </c>
      <c r="W45" s="22" t="s">
        <v>57</v>
      </c>
      <c r="X45" s="5">
        <v>8.07</v>
      </c>
      <c r="Y45" s="5">
        <v>7.99</v>
      </c>
      <c r="Z45" s="6">
        <f t="shared" si="16"/>
        <v>-0.991325898389093</v>
      </c>
      <c r="AC45" s="4" t="s">
        <v>57</v>
      </c>
      <c r="AD45" s="5">
        <v>51.93</v>
      </c>
      <c r="AE45" s="5">
        <v>57.77</v>
      </c>
      <c r="AF45" s="6">
        <f t="shared" si="17"/>
        <v>11.2459079530137</v>
      </c>
    </row>
    <row r="46" spans="2:32">
      <c r="B46" s="4" t="s">
        <v>58</v>
      </c>
      <c r="C46" s="5">
        <v>81646473</v>
      </c>
      <c r="D46" s="5">
        <v>83783945</v>
      </c>
      <c r="E46" s="6">
        <f t="shared" si="14"/>
        <v>2.61795999442623</v>
      </c>
      <c r="G46" s="4" t="s">
        <v>58</v>
      </c>
      <c r="H46" s="5">
        <v>1.36</v>
      </c>
      <c r="I46" s="5">
        <v>1.54</v>
      </c>
      <c r="J46" s="6">
        <f t="shared" si="15"/>
        <v>13.2352941176471</v>
      </c>
      <c r="L46" s="4" t="s">
        <v>46</v>
      </c>
      <c r="M46" s="5">
        <v>14420</v>
      </c>
      <c r="N46" s="5">
        <v>28950</v>
      </c>
      <c r="O46" s="6">
        <f t="shared" si="11"/>
        <v>100.762829403606</v>
      </c>
      <c r="Q46" s="4" t="s">
        <v>56</v>
      </c>
      <c r="R46" s="5">
        <v>10285.79</v>
      </c>
      <c r="S46" s="5">
        <v>15899.15</v>
      </c>
      <c r="T46" s="5">
        <f t="shared" si="12"/>
        <v>54.573931608559</v>
      </c>
      <c r="U46" s="6">
        <f t="shared" si="13"/>
        <v>0.652671365031708</v>
      </c>
      <c r="W46" s="22" t="s">
        <v>58</v>
      </c>
      <c r="X46" s="5">
        <v>8.82</v>
      </c>
      <c r="Y46" s="5">
        <v>8.67</v>
      </c>
      <c r="Z46" s="6">
        <f t="shared" si="16"/>
        <v>-1.70068027210884</v>
      </c>
      <c r="AC46" s="4" t="s">
        <v>58</v>
      </c>
      <c r="AD46" s="5">
        <v>66.23</v>
      </c>
      <c r="AE46" s="5">
        <v>81.11</v>
      </c>
      <c r="AF46" s="6">
        <f t="shared" si="17"/>
        <v>22.4671598973275</v>
      </c>
    </row>
    <row r="47" spans="2:32">
      <c r="B47" s="4" t="s">
        <v>59</v>
      </c>
      <c r="C47" s="5">
        <v>11234992</v>
      </c>
      <c r="D47" s="5">
        <v>10423055</v>
      </c>
      <c r="E47" s="6">
        <f t="shared" si="14"/>
        <v>-7.22685872851534</v>
      </c>
      <c r="G47" s="4" t="s">
        <v>59</v>
      </c>
      <c r="H47" s="5">
        <v>1.31</v>
      </c>
      <c r="I47" s="5">
        <v>1.35</v>
      </c>
      <c r="J47" s="6">
        <f t="shared" si="15"/>
        <v>3.05343511450383</v>
      </c>
      <c r="L47" s="4" t="s">
        <v>51</v>
      </c>
      <c r="M47" s="5">
        <v>32980</v>
      </c>
      <c r="N47" s="5">
        <v>62260</v>
      </c>
      <c r="O47" s="6">
        <f t="shared" si="11"/>
        <v>88.7810794420861</v>
      </c>
      <c r="Q47" s="4" t="s">
        <v>60</v>
      </c>
      <c r="R47" s="5">
        <v>75716.35</v>
      </c>
      <c r="S47" s="5">
        <v>115873.6</v>
      </c>
      <c r="T47" s="5">
        <f t="shared" si="12"/>
        <v>53.0364313652203</v>
      </c>
      <c r="U47" s="6">
        <f t="shared" si="13"/>
        <v>-44.7572106129021</v>
      </c>
      <c r="W47" s="22" t="s">
        <v>59</v>
      </c>
      <c r="X47" s="5">
        <v>8.13</v>
      </c>
      <c r="Y47" s="5">
        <v>7.56</v>
      </c>
      <c r="Z47" s="6">
        <f t="shared" si="16"/>
        <v>-7.01107011070113</v>
      </c>
      <c r="AC47" s="4" t="s">
        <v>59</v>
      </c>
      <c r="AD47" s="5">
        <v>49.9</v>
      </c>
      <c r="AE47" s="5">
        <v>71.58</v>
      </c>
      <c r="AF47" s="6">
        <f t="shared" si="17"/>
        <v>43.4468937875752</v>
      </c>
    </row>
    <row r="48" spans="2:32">
      <c r="B48" s="4" t="s">
        <v>56</v>
      </c>
      <c r="C48" s="5">
        <v>10114481</v>
      </c>
      <c r="D48" s="5">
        <v>9660350</v>
      </c>
      <c r="E48" s="6">
        <f t="shared" si="14"/>
        <v>-4.48990907195336</v>
      </c>
      <c r="G48" s="4" t="s">
        <v>56</v>
      </c>
      <c r="H48" s="5">
        <v>1.28</v>
      </c>
      <c r="I48" s="5">
        <v>1.49</v>
      </c>
      <c r="J48" s="6">
        <f t="shared" si="15"/>
        <v>16.40625</v>
      </c>
      <c r="L48" s="4" t="s">
        <v>58</v>
      </c>
      <c r="M48" s="5">
        <v>31520</v>
      </c>
      <c r="N48" s="5">
        <v>56320</v>
      </c>
      <c r="O48" s="6">
        <f t="shared" si="11"/>
        <v>78.6802030456853</v>
      </c>
      <c r="Q48" s="4" t="s">
        <v>61</v>
      </c>
      <c r="R48" s="5">
        <v>17233.14</v>
      </c>
      <c r="S48" s="5">
        <v>25179.67</v>
      </c>
      <c r="T48" s="5">
        <f t="shared" si="12"/>
        <v>46.1119099595315</v>
      </c>
      <c r="U48" s="6">
        <f t="shared" si="13"/>
        <v>0.924748642680001</v>
      </c>
      <c r="W48" s="22" t="s">
        <v>56</v>
      </c>
      <c r="X48" s="5">
        <v>7.53</v>
      </c>
      <c r="Y48" s="5">
        <v>6.5</v>
      </c>
      <c r="Z48" s="6">
        <f t="shared" si="16"/>
        <v>-13.6786188579017</v>
      </c>
      <c r="AC48" s="4" t="s">
        <v>56</v>
      </c>
      <c r="AD48" s="5">
        <v>123.42</v>
      </c>
      <c r="AE48" s="5">
        <v>157.26</v>
      </c>
      <c r="AF48" s="6">
        <f t="shared" si="17"/>
        <v>27.4185707340787</v>
      </c>
    </row>
    <row r="49" spans="2:32">
      <c r="B49" s="4" t="s">
        <v>52</v>
      </c>
      <c r="C49" s="5">
        <v>4058131</v>
      </c>
      <c r="D49" s="5">
        <v>4937795</v>
      </c>
      <c r="E49" s="6">
        <f t="shared" si="14"/>
        <v>21.6765796865601</v>
      </c>
      <c r="G49" s="4" t="s">
        <v>52</v>
      </c>
      <c r="H49" s="5">
        <v>1.93</v>
      </c>
      <c r="I49" s="5">
        <v>1.7</v>
      </c>
      <c r="J49" s="6">
        <f t="shared" si="15"/>
        <v>-11.9170984455959</v>
      </c>
      <c r="L49" s="4" t="s">
        <v>54</v>
      </c>
      <c r="M49" s="5">
        <v>21460</v>
      </c>
      <c r="N49" s="5">
        <v>37980</v>
      </c>
      <c r="O49" s="6">
        <f t="shared" si="11"/>
        <v>76.9804287045666</v>
      </c>
      <c r="Q49" s="4" t="s">
        <v>46</v>
      </c>
      <c r="R49" s="5">
        <v>9661.17</v>
      </c>
      <c r="S49" s="5">
        <v>13828.47</v>
      </c>
      <c r="T49" s="5">
        <f t="shared" si="12"/>
        <v>43.1345271845956</v>
      </c>
      <c r="U49" s="6">
        <f t="shared" si="13"/>
        <v>36.9192419099703</v>
      </c>
      <c r="W49" s="22" t="s">
        <v>52</v>
      </c>
      <c r="X49" s="5">
        <v>9.01</v>
      </c>
      <c r="Y49" s="5">
        <v>9</v>
      </c>
      <c r="Z49" s="6">
        <f t="shared" si="16"/>
        <v>-0.11098779134295</v>
      </c>
      <c r="AC49" s="4" t="s">
        <v>52</v>
      </c>
      <c r="AD49" s="5">
        <v>146.59</v>
      </c>
      <c r="AE49" s="5">
        <v>239.95</v>
      </c>
      <c r="AF49" s="6">
        <f t="shared" si="17"/>
        <v>63.6878368237942</v>
      </c>
    </row>
    <row r="50" spans="2:32">
      <c r="B50" s="4" t="s">
        <v>62</v>
      </c>
      <c r="C50" s="5">
        <v>57948421</v>
      </c>
      <c r="D50" s="5">
        <v>60461827</v>
      </c>
      <c r="E50" s="6">
        <f t="shared" si="14"/>
        <v>4.33731576568756</v>
      </c>
      <c r="G50" s="4" t="s">
        <v>62</v>
      </c>
      <c r="H50" s="5">
        <v>1.34</v>
      </c>
      <c r="I50" s="5">
        <v>1.27</v>
      </c>
      <c r="J50" s="6">
        <f t="shared" si="15"/>
        <v>-5.22388059701493</v>
      </c>
      <c r="L50" s="4" t="s">
        <v>61</v>
      </c>
      <c r="M50" s="5">
        <v>22440</v>
      </c>
      <c r="N50" s="5">
        <v>39470</v>
      </c>
      <c r="O50" s="6">
        <f t="shared" si="11"/>
        <v>75.891265597148</v>
      </c>
      <c r="Q50" s="4" t="s">
        <v>58</v>
      </c>
      <c r="R50" s="5">
        <v>34044.05</v>
      </c>
      <c r="S50" s="5">
        <v>45723.64</v>
      </c>
      <c r="T50" s="5">
        <f t="shared" si="12"/>
        <v>34.3072871764669</v>
      </c>
      <c r="U50" s="6">
        <f t="shared" si="13"/>
        <v>-22.3210165004264</v>
      </c>
      <c r="W50" s="22" t="s">
        <v>62</v>
      </c>
      <c r="X50" s="5">
        <v>7.73</v>
      </c>
      <c r="Y50" s="5">
        <v>7.68</v>
      </c>
      <c r="Z50" s="6">
        <f t="shared" si="16"/>
        <v>-0.646830530401047</v>
      </c>
      <c r="AC50" s="4" t="s">
        <v>62</v>
      </c>
      <c r="AD50" s="5">
        <v>47.43</v>
      </c>
      <c r="AE50" s="5">
        <v>55.09</v>
      </c>
      <c r="AF50" s="6">
        <f t="shared" si="17"/>
        <v>16.1501159603626</v>
      </c>
    </row>
    <row r="51" spans="2:32">
      <c r="B51" s="4" t="s">
        <v>47</v>
      </c>
      <c r="C51" s="5">
        <v>2278922</v>
      </c>
      <c r="D51" s="5">
        <v>1886202</v>
      </c>
      <c r="E51" s="6">
        <f t="shared" si="14"/>
        <v>-17.2327091493259</v>
      </c>
      <c r="G51" s="4" t="s">
        <v>47</v>
      </c>
      <c r="H51" s="5">
        <v>1.29</v>
      </c>
      <c r="I51" s="5">
        <v>1.61</v>
      </c>
      <c r="J51" s="6">
        <f t="shared" si="15"/>
        <v>24.8062015503876</v>
      </c>
      <c r="L51" s="4" t="s">
        <v>63</v>
      </c>
      <c r="M51" s="5">
        <v>34050</v>
      </c>
      <c r="N51" s="5">
        <v>56740</v>
      </c>
      <c r="O51" s="6">
        <f t="shared" si="11"/>
        <v>66.6372980910426</v>
      </c>
      <c r="Q51" s="4" t="s">
        <v>51</v>
      </c>
      <c r="R51" s="5">
        <v>46511.6</v>
      </c>
      <c r="S51" s="5">
        <v>60908.84</v>
      </c>
      <c r="T51" s="5">
        <f t="shared" si="12"/>
        <v>30.9540845724507</v>
      </c>
      <c r="U51" s="6">
        <f t="shared" si="13"/>
        <v>7.29406878896803</v>
      </c>
      <c r="W51" s="22" t="s">
        <v>47</v>
      </c>
      <c r="X51" s="5">
        <v>7.37</v>
      </c>
      <c r="Y51" s="5">
        <v>7.31</v>
      </c>
      <c r="Z51" s="6">
        <f t="shared" si="16"/>
        <v>-0.814111261872469</v>
      </c>
      <c r="AC51" s="4" t="s">
        <v>47</v>
      </c>
      <c r="AD51" s="5">
        <v>93.14</v>
      </c>
      <c r="AE51" s="5">
        <v>119.48</v>
      </c>
      <c r="AF51" s="6">
        <f t="shared" si="17"/>
        <v>28.2800085892205</v>
      </c>
    </row>
    <row r="52" spans="2:32">
      <c r="B52" s="4" t="s">
        <v>43</v>
      </c>
      <c r="C52" s="5">
        <v>3381134</v>
      </c>
      <c r="D52" s="5">
        <v>2722291</v>
      </c>
      <c r="E52" s="6">
        <f t="shared" si="14"/>
        <v>-19.4858588863973</v>
      </c>
      <c r="G52" s="4" t="s">
        <v>43</v>
      </c>
      <c r="H52" s="5">
        <v>1.27</v>
      </c>
      <c r="I52" s="5">
        <v>1.61</v>
      </c>
      <c r="J52" s="6">
        <f t="shared" si="15"/>
        <v>26.7716535433071</v>
      </c>
      <c r="L52" s="4" t="s">
        <v>40</v>
      </c>
      <c r="M52" s="5">
        <v>33730</v>
      </c>
      <c r="N52" s="5">
        <v>55620</v>
      </c>
      <c r="O52" s="6">
        <f t="shared" si="11"/>
        <v>64.8977171657278</v>
      </c>
      <c r="Q52" s="4" t="s">
        <v>40</v>
      </c>
      <c r="R52" s="5">
        <v>36821.52</v>
      </c>
      <c r="S52" s="5">
        <v>48105.36</v>
      </c>
      <c r="T52" s="5">
        <f t="shared" si="12"/>
        <v>30.6446882149352</v>
      </c>
      <c r="U52" s="6">
        <f t="shared" si="13"/>
        <v>33.8078956172633</v>
      </c>
      <c r="W52" s="22" t="s">
        <v>43</v>
      </c>
      <c r="X52" s="5">
        <v>7.43</v>
      </c>
      <c r="Y52" s="5">
        <v>7.18</v>
      </c>
      <c r="Z52" s="6">
        <f t="shared" si="16"/>
        <v>-3.36473755047106</v>
      </c>
      <c r="AC52" s="4" t="s">
        <v>43</v>
      </c>
      <c r="AD52" s="5">
        <v>104.6</v>
      </c>
      <c r="AE52" s="5">
        <v>137.72</v>
      </c>
      <c r="AF52" s="6">
        <f t="shared" si="17"/>
        <v>31.6634799235182</v>
      </c>
    </row>
    <row r="53" spans="2:32">
      <c r="B53" s="4" t="s">
        <v>60</v>
      </c>
      <c r="C53" s="5">
        <v>451822</v>
      </c>
      <c r="D53" s="5">
        <v>625976</v>
      </c>
      <c r="E53" s="6">
        <f t="shared" si="14"/>
        <v>38.5448251745156</v>
      </c>
      <c r="G53" s="4" t="s">
        <v>60</v>
      </c>
      <c r="H53" s="5">
        <v>1.66</v>
      </c>
      <c r="I53" s="5">
        <v>1.34</v>
      </c>
      <c r="J53" s="6">
        <f t="shared" si="15"/>
        <v>-19.2771084337349</v>
      </c>
      <c r="L53" s="4" t="s">
        <v>42</v>
      </c>
      <c r="M53" s="5">
        <v>32510</v>
      </c>
      <c r="N53" s="5">
        <v>53600</v>
      </c>
      <c r="O53" s="6">
        <f t="shared" si="11"/>
        <v>64.872346970163</v>
      </c>
      <c r="Q53" s="4" t="s">
        <v>55</v>
      </c>
      <c r="R53" s="5">
        <v>37702.85</v>
      </c>
      <c r="S53" s="5">
        <v>49041.34</v>
      </c>
      <c r="T53" s="5">
        <f t="shared" si="12"/>
        <v>30.0732968462596</v>
      </c>
      <c r="U53" s="6">
        <f t="shared" si="13"/>
        <v>1.38219172616827</v>
      </c>
      <c r="W53" s="22" t="s">
        <v>60</v>
      </c>
      <c r="X53" s="5">
        <v>9.1</v>
      </c>
      <c r="Y53" s="5">
        <v>8.68</v>
      </c>
      <c r="Z53" s="6">
        <f t="shared" si="16"/>
        <v>-4.61538461538461</v>
      </c>
      <c r="AC53" s="4" t="s">
        <v>60</v>
      </c>
      <c r="AD53" s="5">
        <v>265.23</v>
      </c>
      <c r="AE53" s="5">
        <v>376.3</v>
      </c>
      <c r="AF53" s="6">
        <f t="shared" si="17"/>
        <v>41.876861591826</v>
      </c>
    </row>
    <row r="54" spans="2:32">
      <c r="B54" s="4" t="s">
        <v>54</v>
      </c>
      <c r="C54" s="5">
        <v>402819</v>
      </c>
      <c r="D54" s="5">
        <v>441539</v>
      </c>
      <c r="E54" s="6">
        <f t="shared" si="14"/>
        <v>9.61225761446207</v>
      </c>
      <c r="G54" s="4" t="s">
        <v>54</v>
      </c>
      <c r="H54" s="5">
        <v>1.4</v>
      </c>
      <c r="I54" s="5">
        <v>1.1</v>
      </c>
      <c r="J54" s="6">
        <f t="shared" si="15"/>
        <v>-21.4285714285714</v>
      </c>
      <c r="L54" s="4" t="s">
        <v>55</v>
      </c>
      <c r="M54" s="5">
        <v>31420</v>
      </c>
      <c r="N54" s="5">
        <v>51400</v>
      </c>
      <c r="O54" s="6">
        <f t="shared" si="11"/>
        <v>63.5900700190961</v>
      </c>
      <c r="Q54" s="4" t="s">
        <v>64</v>
      </c>
      <c r="R54" s="5">
        <v>40362.39</v>
      </c>
      <c r="S54" s="5">
        <v>52304.06</v>
      </c>
      <c r="T54" s="5">
        <f t="shared" si="12"/>
        <v>29.5861320402483</v>
      </c>
      <c r="U54" s="6">
        <f t="shared" si="13"/>
        <v>25.5761671956681</v>
      </c>
      <c r="W54" s="22" t="s">
        <v>54</v>
      </c>
      <c r="X54" s="5">
        <v>8.39</v>
      </c>
      <c r="Y54" s="5">
        <v>7.57</v>
      </c>
      <c r="Z54" s="6">
        <f t="shared" si="16"/>
        <v>-9.7735399284863</v>
      </c>
      <c r="AC54" s="4" t="s">
        <v>54</v>
      </c>
      <c r="AD54" s="5">
        <v>212.65</v>
      </c>
      <c r="AE54" s="5">
        <v>271.55</v>
      </c>
      <c r="AF54" s="6">
        <f t="shared" si="17"/>
        <v>27.6980954620268</v>
      </c>
    </row>
    <row r="55" spans="2:32">
      <c r="B55" s="4" t="s">
        <v>64</v>
      </c>
      <c r="C55" s="5">
        <v>16287183</v>
      </c>
      <c r="D55" s="5">
        <v>17134873</v>
      </c>
      <c r="E55" s="6">
        <f t="shared" si="14"/>
        <v>5.20464465831813</v>
      </c>
      <c r="G55" s="4" t="s">
        <v>64</v>
      </c>
      <c r="H55" s="5">
        <v>1.72</v>
      </c>
      <c r="I55" s="5">
        <v>1.57</v>
      </c>
      <c r="J55" s="6">
        <f t="shared" si="15"/>
        <v>-8.72093023255813</v>
      </c>
      <c r="L55" s="4" t="s">
        <v>57</v>
      </c>
      <c r="M55" s="5">
        <v>29460</v>
      </c>
      <c r="N55" s="5">
        <v>47720</v>
      </c>
      <c r="O55" s="6">
        <f t="shared" si="11"/>
        <v>61.9823489477257</v>
      </c>
      <c r="Q55" s="4" t="s">
        <v>42</v>
      </c>
      <c r="R55" s="5">
        <v>35364.38</v>
      </c>
      <c r="S55" s="5">
        <v>44594.38</v>
      </c>
      <c r="T55" s="5">
        <f t="shared" si="12"/>
        <v>26.0997082374977</v>
      </c>
      <c r="U55" s="6">
        <f t="shared" si="13"/>
        <v>-9.26440831802108</v>
      </c>
      <c r="W55" s="22" t="s">
        <v>64</v>
      </c>
      <c r="X55" s="5">
        <v>9.66</v>
      </c>
      <c r="Y55" s="5">
        <v>8.88</v>
      </c>
      <c r="Z55" s="6">
        <f t="shared" si="16"/>
        <v>-8.07453416149067</v>
      </c>
      <c r="AC55" s="4" t="s">
        <v>64</v>
      </c>
      <c r="AD55" s="5">
        <v>117.61</v>
      </c>
      <c r="AE55" s="5">
        <v>145.3</v>
      </c>
      <c r="AF55" s="6">
        <f t="shared" si="17"/>
        <v>23.5439163336451</v>
      </c>
    </row>
    <row r="56" spans="2:32">
      <c r="B56" s="4" t="s">
        <v>50</v>
      </c>
      <c r="C56" s="5">
        <v>38399552</v>
      </c>
      <c r="D56" s="5">
        <v>37846605</v>
      </c>
      <c r="E56" s="6">
        <f t="shared" si="14"/>
        <v>-1.43998294563437</v>
      </c>
      <c r="G56" s="4" t="s">
        <v>50</v>
      </c>
      <c r="H56" s="5">
        <v>1.23</v>
      </c>
      <c r="I56" s="5">
        <v>1.42</v>
      </c>
      <c r="J56" s="6">
        <f t="shared" si="15"/>
        <v>15.4471544715447</v>
      </c>
      <c r="L56" s="4" t="s">
        <v>64</v>
      </c>
      <c r="M56" s="5">
        <v>36010</v>
      </c>
      <c r="N56" s="5">
        <v>58240</v>
      </c>
      <c r="O56" s="6">
        <f t="shared" si="11"/>
        <v>61.7328519855596</v>
      </c>
      <c r="Q56" s="4" t="s">
        <v>65</v>
      </c>
      <c r="R56" s="5">
        <v>18031</v>
      </c>
      <c r="S56" s="5">
        <v>22439.88</v>
      </c>
      <c r="T56" s="5">
        <f t="shared" si="12"/>
        <v>24.4516665742333</v>
      </c>
      <c r="U56" s="6">
        <f t="shared" si="13"/>
        <v>11.8615778903018</v>
      </c>
      <c r="W56" s="22" t="s">
        <v>50</v>
      </c>
      <c r="X56" s="5">
        <v>7.3</v>
      </c>
      <c r="Y56" s="5">
        <v>6.8</v>
      </c>
      <c r="Z56" s="6">
        <f t="shared" si="16"/>
        <v>-6.84931506849315</v>
      </c>
      <c r="AC56" s="4" t="s">
        <v>50</v>
      </c>
      <c r="AD56" s="5">
        <v>71.45</v>
      </c>
      <c r="AE56" s="5">
        <v>105.58</v>
      </c>
      <c r="AF56" s="6">
        <f t="shared" si="17"/>
        <v>47.7676696990902</v>
      </c>
    </row>
    <row r="57" spans="2:32">
      <c r="B57" s="4" t="s">
        <v>65</v>
      </c>
      <c r="C57" s="5">
        <v>10470926</v>
      </c>
      <c r="D57" s="5">
        <v>10196707</v>
      </c>
      <c r="E57" s="6">
        <f t="shared" si="14"/>
        <v>-2.61886102528086</v>
      </c>
      <c r="G57" s="4" t="s">
        <v>65</v>
      </c>
      <c r="H57" s="5">
        <v>1.4</v>
      </c>
      <c r="I57" s="5">
        <v>1.42</v>
      </c>
      <c r="J57" s="6">
        <f t="shared" si="15"/>
        <v>1.42857142857142</v>
      </c>
      <c r="L57" s="4" t="s">
        <v>65</v>
      </c>
      <c r="M57" s="5">
        <v>21210</v>
      </c>
      <c r="N57" s="5">
        <v>33610</v>
      </c>
      <c r="O57" s="6">
        <f t="shared" si="11"/>
        <v>58.4629891560585</v>
      </c>
      <c r="Q57" s="4" t="s">
        <v>63</v>
      </c>
      <c r="R57" s="5">
        <v>42821.67</v>
      </c>
      <c r="S57" s="5">
        <v>51925.71</v>
      </c>
      <c r="T57" s="5">
        <f t="shared" si="12"/>
        <v>21.2603571976525</v>
      </c>
      <c r="U57" s="6">
        <f t="shared" si="13"/>
        <v>-9.68976820652337</v>
      </c>
      <c r="W57" s="22" t="s">
        <v>65</v>
      </c>
      <c r="X57" s="5">
        <v>8.16</v>
      </c>
      <c r="Y57" s="5">
        <v>7.82</v>
      </c>
      <c r="Z57" s="6">
        <f t="shared" si="16"/>
        <v>-4.16666666666666</v>
      </c>
      <c r="AC57" s="4" t="s">
        <v>65</v>
      </c>
      <c r="AD57" s="5">
        <v>63.2</v>
      </c>
      <c r="AE57" s="5">
        <v>76.18</v>
      </c>
      <c r="AF57" s="6">
        <f t="shared" si="17"/>
        <v>20.5379746835443</v>
      </c>
    </row>
    <row r="58" spans="2:32">
      <c r="B58" s="4" t="s">
        <v>41</v>
      </c>
      <c r="C58" s="5">
        <v>21577889</v>
      </c>
      <c r="D58" s="5">
        <v>19237681</v>
      </c>
      <c r="E58" s="6">
        <f t="shared" si="14"/>
        <v>-10.8453982685702</v>
      </c>
      <c r="G58" s="4" t="s">
        <v>41</v>
      </c>
      <c r="H58" s="5">
        <v>1.33</v>
      </c>
      <c r="I58" s="5">
        <v>1.76</v>
      </c>
      <c r="J58" s="6">
        <f t="shared" si="15"/>
        <v>32.3308270676692</v>
      </c>
      <c r="L58" s="4" t="s">
        <v>48</v>
      </c>
      <c r="M58" s="5">
        <v>24480</v>
      </c>
      <c r="N58" s="5">
        <v>37110</v>
      </c>
      <c r="O58" s="6">
        <f t="shared" si="11"/>
        <v>51.593137254902</v>
      </c>
      <c r="Q58" s="4" t="s">
        <v>57</v>
      </c>
      <c r="R58" s="5">
        <v>33741.26</v>
      </c>
      <c r="S58" s="5">
        <v>38625.07</v>
      </c>
      <c r="T58" s="5">
        <f t="shared" si="12"/>
        <v>14.4742964548449</v>
      </c>
      <c r="U58" s="6">
        <f t="shared" si="13"/>
        <v>23.5844807494748</v>
      </c>
      <c r="W58" s="22" t="s">
        <v>41</v>
      </c>
      <c r="X58" s="5">
        <v>7.06</v>
      </c>
      <c r="Y58" s="5">
        <v>6.43</v>
      </c>
      <c r="Z58" s="6">
        <f t="shared" si="16"/>
        <v>-8.92351274787535</v>
      </c>
      <c r="AC58" s="4" t="s">
        <v>41</v>
      </c>
      <c r="AD58" s="5">
        <v>60.63</v>
      </c>
      <c r="AE58" s="5">
        <v>78.98</v>
      </c>
      <c r="AF58" s="6">
        <f t="shared" si="17"/>
        <v>30.2655451096817</v>
      </c>
    </row>
    <row r="59" spans="2:32">
      <c r="B59" s="4" t="s">
        <v>53</v>
      </c>
      <c r="C59" s="5">
        <v>5399374</v>
      </c>
      <c r="D59" s="5">
        <v>5459642</v>
      </c>
      <c r="E59" s="6">
        <f t="shared" si="14"/>
        <v>1.11620347099498</v>
      </c>
      <c r="G59" s="4" t="s">
        <v>53</v>
      </c>
      <c r="H59" s="5">
        <v>1.25</v>
      </c>
      <c r="I59" s="5">
        <v>1.56</v>
      </c>
      <c r="J59" s="6">
        <f t="shared" si="15"/>
        <v>24.8</v>
      </c>
      <c r="L59" s="4" t="s">
        <v>66</v>
      </c>
      <c r="M59" s="5">
        <v>25900</v>
      </c>
      <c r="N59" s="5">
        <v>37990</v>
      </c>
      <c r="O59" s="6">
        <f t="shared" si="11"/>
        <v>46.6795366795367</v>
      </c>
      <c r="Q59" s="4" t="s">
        <v>48</v>
      </c>
      <c r="R59" s="5">
        <v>23792.62</v>
      </c>
      <c r="S59" s="5">
        <v>26623.8</v>
      </c>
      <c r="T59" s="5">
        <f t="shared" si="12"/>
        <v>11.8994041009355</v>
      </c>
      <c r="U59" s="6">
        <f t="shared" si="13"/>
        <v>2.56782434710816</v>
      </c>
      <c r="W59" s="22" t="s">
        <v>53</v>
      </c>
      <c r="X59" s="5">
        <v>7.4</v>
      </c>
      <c r="Y59" s="5">
        <v>7.03</v>
      </c>
      <c r="Z59" s="6">
        <f t="shared" si="16"/>
        <v>-5</v>
      </c>
      <c r="AC59" s="4" t="s">
        <v>53</v>
      </c>
      <c r="AD59" s="5">
        <v>139.65</v>
      </c>
      <c r="AE59" s="5">
        <v>169.95</v>
      </c>
      <c r="AF59" s="6">
        <f t="shared" si="17"/>
        <v>21.6970998925886</v>
      </c>
    </row>
    <row r="60" spans="2:32">
      <c r="B60" s="4" t="s">
        <v>61</v>
      </c>
      <c r="C60" s="5">
        <v>1990226</v>
      </c>
      <c r="D60" s="5">
        <v>2078932</v>
      </c>
      <c r="E60" s="6">
        <f t="shared" si="14"/>
        <v>4.45708175855405</v>
      </c>
      <c r="G60" s="4" t="s">
        <v>61</v>
      </c>
      <c r="H60" s="5">
        <v>1.25</v>
      </c>
      <c r="I60" s="5">
        <v>1.61</v>
      </c>
      <c r="J60" s="6">
        <f t="shared" si="15"/>
        <v>28.8</v>
      </c>
      <c r="L60" s="4" t="s">
        <v>62</v>
      </c>
      <c r="M60" s="5">
        <v>29510</v>
      </c>
      <c r="N60" s="5">
        <v>42340</v>
      </c>
      <c r="O60" s="6">
        <f t="shared" si="11"/>
        <v>43.4767875296509</v>
      </c>
      <c r="Q60" s="4" t="s">
        <v>66</v>
      </c>
      <c r="R60" s="5">
        <v>24861.28</v>
      </c>
      <c r="S60" s="5">
        <v>27057.16</v>
      </c>
      <c r="T60" s="5">
        <f t="shared" si="12"/>
        <v>8.83252994214297</v>
      </c>
      <c r="U60" s="6">
        <f t="shared" si="13"/>
        <v>-8.38205982242334</v>
      </c>
      <c r="W60" s="22" t="s">
        <v>61</v>
      </c>
      <c r="X60" s="5">
        <v>7.96</v>
      </c>
      <c r="Y60" s="5">
        <v>7.54</v>
      </c>
      <c r="Z60" s="6">
        <f t="shared" si="16"/>
        <v>-5.27638190954774</v>
      </c>
      <c r="AC60" s="4" t="s">
        <v>61</v>
      </c>
      <c r="AD60" s="5">
        <v>111.56</v>
      </c>
      <c r="AE60" s="5">
        <v>146.54</v>
      </c>
      <c r="AF60" s="6">
        <f t="shared" si="17"/>
        <v>31.3553244890642</v>
      </c>
    </row>
    <row r="61" spans="2:32">
      <c r="B61" s="4" t="s">
        <v>66</v>
      </c>
      <c r="C61" s="5">
        <v>43308345</v>
      </c>
      <c r="D61" s="5">
        <v>46754783</v>
      </c>
      <c r="E61" s="6">
        <f t="shared" si="14"/>
        <v>7.95790741945923</v>
      </c>
      <c r="G61" s="4" t="s">
        <v>66</v>
      </c>
      <c r="H61" s="5">
        <v>1.31</v>
      </c>
      <c r="I61" s="5">
        <v>1.24</v>
      </c>
      <c r="J61" s="6">
        <f t="shared" si="15"/>
        <v>-5.34351145038168</v>
      </c>
      <c r="L61" s="4" t="s">
        <v>60</v>
      </c>
      <c r="M61" s="5">
        <v>58380</v>
      </c>
      <c r="N61" s="5">
        <v>82980</v>
      </c>
      <c r="O61" s="6">
        <f t="shared" si="11"/>
        <v>42.1377183967112</v>
      </c>
      <c r="Q61" s="4" t="s">
        <v>62</v>
      </c>
      <c r="R61" s="5">
        <v>31259.72</v>
      </c>
      <c r="S61" s="5">
        <v>31676.2</v>
      </c>
      <c r="T61" s="5">
        <f t="shared" si="12"/>
        <v>1.33232159469119</v>
      </c>
      <c r="U61" s="6">
        <f t="shared" si="13"/>
        <v>-23.4944266088639</v>
      </c>
      <c r="W61" s="22" t="s">
        <v>66</v>
      </c>
      <c r="X61" s="5">
        <v>8.34</v>
      </c>
      <c r="Y61" s="5">
        <v>7.94</v>
      </c>
      <c r="Z61" s="6">
        <f t="shared" si="16"/>
        <v>-4.79616306954436</v>
      </c>
      <c r="AC61" s="4" t="s">
        <v>66</v>
      </c>
      <c r="AD61" s="5">
        <v>54.52</v>
      </c>
      <c r="AE61" s="5">
        <v>59.77</v>
      </c>
      <c r="AF61" s="6">
        <f t="shared" si="17"/>
        <v>9.62949376375641</v>
      </c>
    </row>
    <row r="62" ht="15.15" spans="2:32">
      <c r="B62" s="7" t="s">
        <v>63</v>
      </c>
      <c r="C62" s="8">
        <v>8990653</v>
      </c>
      <c r="D62" s="8">
        <v>10099269</v>
      </c>
      <c r="E62" s="9">
        <f t="shared" si="14"/>
        <v>12.3307617366614</v>
      </c>
      <c r="G62" s="7" t="s">
        <v>63</v>
      </c>
      <c r="H62" s="8">
        <v>1.75</v>
      </c>
      <c r="I62" s="8">
        <v>1.7</v>
      </c>
      <c r="J62" s="9">
        <f t="shared" si="15"/>
        <v>-2.85714285714286</v>
      </c>
      <c r="L62" s="7" t="s">
        <v>67</v>
      </c>
      <c r="M62" s="8">
        <v>28020</v>
      </c>
      <c r="N62" s="8">
        <v>27790</v>
      </c>
      <c r="O62" s="9">
        <f t="shared" si="11"/>
        <v>-0.820842255531758</v>
      </c>
      <c r="Q62" s="7" t="s">
        <v>59</v>
      </c>
      <c r="R62" s="8">
        <v>21955.1</v>
      </c>
      <c r="S62" s="8">
        <v>17676.19</v>
      </c>
      <c r="T62" s="8">
        <f t="shared" si="12"/>
        <v>-19.4893669352451</v>
      </c>
      <c r="U62" s="9">
        <f t="shared" si="13"/>
        <v>-7.52742306449129</v>
      </c>
      <c r="W62" s="23" t="s">
        <v>63</v>
      </c>
      <c r="X62" s="8">
        <v>9.88</v>
      </c>
      <c r="Y62" s="8">
        <v>9.26</v>
      </c>
      <c r="Z62" s="9">
        <f t="shared" si="16"/>
        <v>-6.27530364372471</v>
      </c>
      <c r="AC62" s="7" t="s">
        <v>63</v>
      </c>
      <c r="AD62" s="8">
        <v>78.59</v>
      </c>
      <c r="AE62" s="8">
        <v>84.53</v>
      </c>
      <c r="AF62" s="9">
        <f t="shared" si="17"/>
        <v>7.5582135131696</v>
      </c>
    </row>
    <row r="66" spans="2:24">
      <c r="B66" t="s">
        <v>31</v>
      </c>
      <c r="X66" t="s">
        <v>34</v>
      </c>
    </row>
    <row r="67" ht="15.15"/>
    <row r="68" spans="2:41">
      <c r="B68" s="1"/>
      <c r="C68" s="2">
        <v>2004</v>
      </c>
      <c r="D68" s="2">
        <v>2005</v>
      </c>
      <c r="E68" s="2">
        <v>2006</v>
      </c>
      <c r="F68" s="2">
        <v>2007</v>
      </c>
      <c r="G68" s="2">
        <v>2008</v>
      </c>
      <c r="H68" s="2">
        <v>2009</v>
      </c>
      <c r="I68" s="2">
        <v>2010</v>
      </c>
      <c r="J68" s="2">
        <v>2011</v>
      </c>
      <c r="K68" s="2">
        <v>2012</v>
      </c>
      <c r="L68" s="2">
        <v>2013</v>
      </c>
      <c r="M68" s="2">
        <v>2014</v>
      </c>
      <c r="N68" s="2">
        <v>2015</v>
      </c>
      <c r="O68" s="2">
        <v>2016</v>
      </c>
      <c r="P68" s="2">
        <v>2017</v>
      </c>
      <c r="Q68" s="2">
        <v>2018</v>
      </c>
      <c r="R68" s="2">
        <v>2019</v>
      </c>
      <c r="S68" s="2">
        <v>2020</v>
      </c>
      <c r="T68" s="24" t="s">
        <v>38</v>
      </c>
      <c r="X68" s="1"/>
      <c r="Y68" s="2">
        <v>2004</v>
      </c>
      <c r="Z68" s="2">
        <v>2005</v>
      </c>
      <c r="AA68" s="2">
        <v>2006</v>
      </c>
      <c r="AB68" s="2">
        <v>2007</v>
      </c>
      <c r="AC68" s="2">
        <v>2008</v>
      </c>
      <c r="AD68" s="2">
        <v>2009</v>
      </c>
      <c r="AE68" s="2">
        <v>2010</v>
      </c>
      <c r="AF68" s="2">
        <v>2011</v>
      </c>
      <c r="AG68" s="2">
        <v>2012</v>
      </c>
      <c r="AH68" s="2">
        <v>2013</v>
      </c>
      <c r="AI68" s="2">
        <v>2014</v>
      </c>
      <c r="AJ68" s="2">
        <v>2015</v>
      </c>
      <c r="AK68" s="2">
        <v>2016</v>
      </c>
      <c r="AL68" s="2">
        <v>2017</v>
      </c>
      <c r="AM68" s="2">
        <v>2018</v>
      </c>
      <c r="AN68" s="2">
        <v>2019</v>
      </c>
      <c r="AO68" s="3">
        <v>2020</v>
      </c>
    </row>
    <row r="69" spans="2:41">
      <c r="B69" s="4" t="s">
        <v>41</v>
      </c>
      <c r="C69" s="5">
        <v>8982.845</v>
      </c>
      <c r="D69" s="5">
        <v>9602.1</v>
      </c>
      <c r="E69" s="5">
        <v>11556.6</v>
      </c>
      <c r="F69" s="5">
        <v>13700.1</v>
      </c>
      <c r="G69" s="5">
        <v>16782.2</v>
      </c>
      <c r="H69" s="5">
        <v>16631.9</v>
      </c>
      <c r="I69" s="5">
        <v>16976.3</v>
      </c>
      <c r="J69" s="5">
        <v>17896.3</v>
      </c>
      <c r="K69" s="5">
        <v>18869.6</v>
      </c>
      <c r="L69" s="5">
        <v>19781.9</v>
      </c>
      <c r="M69" s="5">
        <v>20657.7</v>
      </c>
      <c r="N69" s="5">
        <v>21605.8</v>
      </c>
      <c r="O69" s="5">
        <v>24271.5</v>
      </c>
      <c r="P69" s="5">
        <v>27141.9</v>
      </c>
      <c r="Q69" s="5">
        <v>29342</v>
      </c>
      <c r="R69" s="5">
        <v>31867.4</v>
      </c>
      <c r="S69" s="5">
        <v>31945.75</v>
      </c>
      <c r="T69" s="6">
        <f t="shared" ref="T69:T95" si="18">((S69/C69)*100)-100</f>
        <v>255.630649309879</v>
      </c>
      <c r="X69" s="4" t="s">
        <v>41</v>
      </c>
      <c r="Y69" s="5">
        <v>8610</v>
      </c>
      <c r="Z69" s="5">
        <v>9320</v>
      </c>
      <c r="AA69" s="5">
        <v>11170</v>
      </c>
      <c r="AB69" s="5">
        <v>13010</v>
      </c>
      <c r="AC69" s="5">
        <v>16410</v>
      </c>
      <c r="AD69" s="5">
        <v>16420</v>
      </c>
      <c r="AE69" s="5">
        <v>16780</v>
      </c>
      <c r="AF69" s="5">
        <v>17670</v>
      </c>
      <c r="AG69" s="5">
        <v>18540</v>
      </c>
      <c r="AH69" s="5">
        <v>19490</v>
      </c>
      <c r="AI69" s="5">
        <v>20560</v>
      </c>
      <c r="AJ69" s="5">
        <v>21380</v>
      </c>
      <c r="AK69" s="5">
        <v>23950</v>
      </c>
      <c r="AL69" s="5">
        <v>26760</v>
      </c>
      <c r="AM69" s="5">
        <v>28800</v>
      </c>
      <c r="AN69" s="5">
        <v>31410</v>
      </c>
      <c r="AO69" s="6">
        <v>31610</v>
      </c>
    </row>
    <row r="70" spans="2:41">
      <c r="B70" s="4" t="s">
        <v>43</v>
      </c>
      <c r="C70" s="5">
        <v>13019.575</v>
      </c>
      <c r="D70" s="5">
        <v>14510.5</v>
      </c>
      <c r="E70" s="5">
        <v>16483.9</v>
      </c>
      <c r="F70" s="5">
        <v>19094.6</v>
      </c>
      <c r="G70" s="5">
        <v>20721</v>
      </c>
      <c r="H70" s="5">
        <v>18116.7</v>
      </c>
      <c r="I70" s="5">
        <v>20096.7</v>
      </c>
      <c r="J70" s="5">
        <v>22884.8</v>
      </c>
      <c r="K70" s="5">
        <v>24703.7</v>
      </c>
      <c r="L70" s="5">
        <v>26721.6</v>
      </c>
      <c r="M70" s="5">
        <v>28184.5</v>
      </c>
      <c r="N70" s="5">
        <v>28834.4</v>
      </c>
      <c r="O70" s="5">
        <v>30925.2</v>
      </c>
      <c r="P70" s="5">
        <v>33761.9</v>
      </c>
      <c r="Q70" s="5">
        <v>36376.2</v>
      </c>
      <c r="R70" s="5">
        <v>38540.8</v>
      </c>
      <c r="S70" s="5">
        <v>39191.949</v>
      </c>
      <c r="T70" s="6">
        <f t="shared" si="18"/>
        <v>201.02325920777</v>
      </c>
      <c r="X70" s="4" t="s">
        <v>43</v>
      </c>
      <c r="Y70" s="5">
        <v>12730</v>
      </c>
      <c r="Z70" s="5">
        <v>14270</v>
      </c>
      <c r="AA70" s="5">
        <v>16150</v>
      </c>
      <c r="AB70" s="5">
        <v>18350</v>
      </c>
      <c r="AC70" s="5">
        <v>20070</v>
      </c>
      <c r="AD70" s="5">
        <v>18530</v>
      </c>
      <c r="AE70" s="5">
        <v>19970</v>
      </c>
      <c r="AF70" s="5">
        <v>22220</v>
      </c>
      <c r="AG70" s="5">
        <v>23930</v>
      </c>
      <c r="AH70" s="5">
        <v>26130</v>
      </c>
      <c r="AI70" s="5">
        <v>27850</v>
      </c>
      <c r="AJ70" s="5">
        <v>27790</v>
      </c>
      <c r="AK70" s="5">
        <v>29820</v>
      </c>
      <c r="AL70" s="5">
        <v>32540</v>
      </c>
      <c r="AM70" s="5">
        <v>35250</v>
      </c>
      <c r="AN70" s="5">
        <v>37200</v>
      </c>
      <c r="AO70" s="6">
        <v>37760</v>
      </c>
    </row>
    <row r="71" spans="2:41">
      <c r="B71" s="4" t="s">
        <v>44</v>
      </c>
      <c r="C71" s="5">
        <v>9193.831</v>
      </c>
      <c r="D71" s="5">
        <v>10291.4</v>
      </c>
      <c r="E71" s="5">
        <v>11408.1</v>
      </c>
      <c r="F71" s="5">
        <v>12811.4</v>
      </c>
      <c r="G71" s="5">
        <v>14335.7</v>
      </c>
      <c r="H71" s="5">
        <v>14181.2</v>
      </c>
      <c r="I71" s="5">
        <v>14956.5</v>
      </c>
      <c r="J71" s="5">
        <v>15747.1</v>
      </c>
      <c r="K71" s="5">
        <v>16327.9</v>
      </c>
      <c r="L71" s="5">
        <v>16647</v>
      </c>
      <c r="M71" s="5">
        <v>17616.9</v>
      </c>
      <c r="N71" s="5">
        <v>18391.9</v>
      </c>
      <c r="O71" s="5">
        <v>20074.4</v>
      </c>
      <c r="P71" s="5">
        <v>21469.9</v>
      </c>
      <c r="Q71" s="5">
        <v>23015.9</v>
      </c>
      <c r="R71" s="5">
        <v>24497.6</v>
      </c>
      <c r="S71" s="5">
        <v>24619.951</v>
      </c>
      <c r="T71" s="6">
        <f t="shared" si="18"/>
        <v>167.787726356945</v>
      </c>
      <c r="X71" s="4" t="s">
        <v>45</v>
      </c>
      <c r="Y71" s="5">
        <v>13720</v>
      </c>
      <c r="Z71" s="5">
        <v>15870</v>
      </c>
      <c r="AA71" s="5">
        <v>18280</v>
      </c>
      <c r="AB71" s="5">
        <v>20470</v>
      </c>
      <c r="AC71" s="5">
        <v>21640</v>
      </c>
      <c r="AD71" s="5">
        <v>19970</v>
      </c>
      <c r="AE71" s="5">
        <v>20640</v>
      </c>
      <c r="AF71" s="5">
        <v>23530</v>
      </c>
      <c r="AG71" s="5">
        <v>25110</v>
      </c>
      <c r="AH71" s="5">
        <v>26980</v>
      </c>
      <c r="AI71" s="5">
        <v>28310</v>
      </c>
      <c r="AJ71" s="5">
        <v>28750</v>
      </c>
      <c r="AK71" s="5">
        <v>30870</v>
      </c>
      <c r="AL71" s="5">
        <v>33040</v>
      </c>
      <c r="AM71" s="5">
        <v>35710</v>
      </c>
      <c r="AN71" s="5">
        <v>37500</v>
      </c>
      <c r="AO71" s="6">
        <v>37520</v>
      </c>
    </row>
    <row r="72" spans="2:41">
      <c r="B72" s="4" t="s">
        <v>47</v>
      </c>
      <c r="C72" s="5">
        <v>12268.416</v>
      </c>
      <c r="D72" s="5">
        <v>13913.8</v>
      </c>
      <c r="E72" s="5">
        <v>15859.3</v>
      </c>
      <c r="F72" s="5">
        <v>18236.6</v>
      </c>
      <c r="G72" s="5">
        <v>19573.2</v>
      </c>
      <c r="H72" s="5">
        <v>17023.8</v>
      </c>
      <c r="I72" s="5">
        <v>17706.9</v>
      </c>
      <c r="J72" s="5">
        <v>19248.4</v>
      </c>
      <c r="K72" s="5">
        <v>21290.5</v>
      </c>
      <c r="L72" s="5">
        <v>22639.1</v>
      </c>
      <c r="M72" s="5">
        <v>23815.8</v>
      </c>
      <c r="N72" s="5">
        <v>24972.8</v>
      </c>
      <c r="O72" s="5">
        <v>26721.7</v>
      </c>
      <c r="P72" s="5">
        <v>28673.6</v>
      </c>
      <c r="Q72" s="5">
        <v>30877</v>
      </c>
      <c r="R72" s="5">
        <v>31883.3</v>
      </c>
      <c r="S72" s="5">
        <v>32212.393</v>
      </c>
      <c r="T72" s="6">
        <f t="shared" si="18"/>
        <v>162.563586040773</v>
      </c>
      <c r="X72" s="4" t="s">
        <v>47</v>
      </c>
      <c r="Y72" s="5">
        <v>12030</v>
      </c>
      <c r="Z72" s="5">
        <v>13770</v>
      </c>
      <c r="AA72" s="5">
        <v>15460</v>
      </c>
      <c r="AB72" s="5">
        <v>17690</v>
      </c>
      <c r="AC72" s="5">
        <v>19320</v>
      </c>
      <c r="AD72" s="5">
        <v>18210</v>
      </c>
      <c r="AE72" s="5">
        <v>17880</v>
      </c>
      <c r="AF72" s="5">
        <v>19230</v>
      </c>
      <c r="AG72" s="5">
        <v>21140</v>
      </c>
      <c r="AH72" s="5">
        <v>22590</v>
      </c>
      <c r="AI72" s="5">
        <v>23850</v>
      </c>
      <c r="AJ72" s="5">
        <v>24860</v>
      </c>
      <c r="AK72" s="5">
        <v>26680</v>
      </c>
      <c r="AL72" s="5">
        <v>28600</v>
      </c>
      <c r="AM72" s="5">
        <v>30380</v>
      </c>
      <c r="AN72" s="5">
        <v>31410</v>
      </c>
      <c r="AO72" s="6">
        <v>31460</v>
      </c>
    </row>
    <row r="73" spans="2:41">
      <c r="B73" s="4" t="s">
        <v>45</v>
      </c>
      <c r="C73" s="5">
        <v>14524.284</v>
      </c>
      <c r="D73" s="5">
        <v>16634.9</v>
      </c>
      <c r="E73" s="5">
        <v>19345.3</v>
      </c>
      <c r="F73" s="5">
        <v>22195.2</v>
      </c>
      <c r="G73" s="5">
        <v>22802.3</v>
      </c>
      <c r="H73" s="5">
        <v>20477.9</v>
      </c>
      <c r="I73" s="5">
        <v>21619.5</v>
      </c>
      <c r="J73" s="5">
        <v>24557.2</v>
      </c>
      <c r="K73" s="5">
        <v>25966</v>
      </c>
      <c r="L73" s="5">
        <v>27464.5</v>
      </c>
      <c r="M73" s="5">
        <v>28945.5</v>
      </c>
      <c r="N73" s="5">
        <v>29175.9</v>
      </c>
      <c r="O73" s="5">
        <v>31312.8</v>
      </c>
      <c r="P73" s="5">
        <v>33821.9</v>
      </c>
      <c r="Q73" s="5">
        <v>36249.4</v>
      </c>
      <c r="R73" s="5">
        <v>37851.3</v>
      </c>
      <c r="S73" s="5">
        <v>37925.117</v>
      </c>
      <c r="T73" s="6">
        <f t="shared" si="18"/>
        <v>161.115226058648</v>
      </c>
      <c r="X73" s="4" t="s">
        <v>44</v>
      </c>
      <c r="Y73" s="5">
        <v>9310</v>
      </c>
      <c r="Z73" s="5">
        <v>10320</v>
      </c>
      <c r="AA73" s="5">
        <v>11130</v>
      </c>
      <c r="AB73" s="5">
        <v>11870</v>
      </c>
      <c r="AC73" s="5">
        <v>13650</v>
      </c>
      <c r="AD73" s="5">
        <v>13730</v>
      </c>
      <c r="AE73" s="5">
        <v>14650</v>
      </c>
      <c r="AF73" s="5">
        <v>15250</v>
      </c>
      <c r="AG73" s="5">
        <v>16110</v>
      </c>
      <c r="AH73" s="5">
        <v>16280</v>
      </c>
      <c r="AI73" s="5">
        <v>17470</v>
      </c>
      <c r="AJ73" s="5">
        <v>17820</v>
      </c>
      <c r="AK73" s="5">
        <v>19450</v>
      </c>
      <c r="AL73" s="5">
        <v>20990</v>
      </c>
      <c r="AM73" s="5">
        <v>22270</v>
      </c>
      <c r="AN73" s="5">
        <v>23810</v>
      </c>
      <c r="AO73" s="6">
        <v>24150</v>
      </c>
    </row>
    <row r="74" spans="2:41">
      <c r="B74" s="4" t="s">
        <v>50</v>
      </c>
      <c r="C74" s="5">
        <v>13342.615</v>
      </c>
      <c r="D74" s="5">
        <v>13896.8</v>
      </c>
      <c r="E74" s="5">
        <v>15152.3</v>
      </c>
      <c r="F74" s="5">
        <v>16802.8</v>
      </c>
      <c r="G74" s="5">
        <v>18303.4</v>
      </c>
      <c r="H74" s="5">
        <v>19239.9</v>
      </c>
      <c r="I74" s="5">
        <v>21072.5</v>
      </c>
      <c r="J74" s="5">
        <v>22827.7</v>
      </c>
      <c r="K74" s="5">
        <v>23745.7</v>
      </c>
      <c r="L74" s="5">
        <v>24567.5</v>
      </c>
      <c r="M74" s="5">
        <v>25475.5</v>
      </c>
      <c r="N74" s="5">
        <v>26862.1</v>
      </c>
      <c r="O74" s="5">
        <v>28322.1</v>
      </c>
      <c r="P74" s="5">
        <v>30064.5</v>
      </c>
      <c r="Q74" s="5">
        <v>31953</v>
      </c>
      <c r="R74" s="5">
        <v>33797.8</v>
      </c>
      <c r="S74" s="5">
        <v>34406.235</v>
      </c>
      <c r="T74" s="6">
        <f t="shared" si="18"/>
        <v>157.867254657352</v>
      </c>
      <c r="X74" s="4" t="s">
        <v>50</v>
      </c>
      <c r="Y74" s="5">
        <v>12930</v>
      </c>
      <c r="Z74" s="5">
        <v>13650</v>
      </c>
      <c r="AA74" s="5">
        <v>14830</v>
      </c>
      <c r="AB74" s="5">
        <v>16230</v>
      </c>
      <c r="AC74" s="5">
        <v>17980</v>
      </c>
      <c r="AD74" s="5">
        <v>18660</v>
      </c>
      <c r="AE74" s="5">
        <v>20320</v>
      </c>
      <c r="AF74" s="5">
        <v>22010</v>
      </c>
      <c r="AG74" s="5">
        <v>22860</v>
      </c>
      <c r="AH74" s="5">
        <v>23740</v>
      </c>
      <c r="AI74" s="5">
        <v>24520</v>
      </c>
      <c r="AJ74" s="5">
        <v>25880</v>
      </c>
      <c r="AK74" s="5">
        <v>27210</v>
      </c>
      <c r="AL74" s="5">
        <v>28820</v>
      </c>
      <c r="AM74" s="5">
        <v>30630</v>
      </c>
      <c r="AN74" s="5">
        <v>32410</v>
      </c>
      <c r="AO74" s="6">
        <v>33000</v>
      </c>
    </row>
    <row r="75" spans="2:41">
      <c r="B75" s="4" t="s">
        <v>52</v>
      </c>
      <c r="C75" s="5">
        <v>38701.253</v>
      </c>
      <c r="D75" s="5">
        <v>40466.2</v>
      </c>
      <c r="E75" s="5">
        <v>44232.6</v>
      </c>
      <c r="F75" s="5">
        <v>59531</v>
      </c>
      <c r="G75" s="5">
        <v>55713</v>
      </c>
      <c r="H75" s="5">
        <v>52337</v>
      </c>
      <c r="I75" s="5">
        <v>52966</v>
      </c>
      <c r="J75" s="5">
        <v>53299</v>
      </c>
      <c r="K75" s="5">
        <v>53046</v>
      </c>
      <c r="L75" s="5">
        <v>53436</v>
      </c>
      <c r="M75" s="5">
        <v>57669</v>
      </c>
      <c r="N75" s="5">
        <v>71509</v>
      </c>
      <c r="O75" s="5">
        <v>72150</v>
      </c>
      <c r="P75" s="5">
        <v>77749</v>
      </c>
      <c r="Q75" s="5">
        <v>83726</v>
      </c>
      <c r="R75" s="5">
        <v>86650</v>
      </c>
      <c r="S75" s="5">
        <v>95237.241</v>
      </c>
      <c r="T75" s="6">
        <f t="shared" si="18"/>
        <v>146.083094518929</v>
      </c>
      <c r="X75" s="4" t="s">
        <v>52</v>
      </c>
      <c r="Y75" s="5">
        <v>33430</v>
      </c>
      <c r="Z75" s="5">
        <v>35050</v>
      </c>
      <c r="AA75" s="5">
        <v>38790</v>
      </c>
      <c r="AB75" s="5">
        <v>40440</v>
      </c>
      <c r="AC75" s="5">
        <v>38230</v>
      </c>
      <c r="AD75" s="5">
        <v>34640</v>
      </c>
      <c r="AE75" s="5">
        <v>36180</v>
      </c>
      <c r="AF75" s="5">
        <v>36590</v>
      </c>
      <c r="AG75" s="5">
        <v>37390</v>
      </c>
      <c r="AH75" s="5">
        <v>40340</v>
      </c>
      <c r="AI75" s="5">
        <v>43140</v>
      </c>
      <c r="AJ75" s="5">
        <v>53060</v>
      </c>
      <c r="AK75" s="5">
        <v>58240</v>
      </c>
      <c r="AL75" s="5">
        <v>61730</v>
      </c>
      <c r="AM75" s="5">
        <v>65490</v>
      </c>
      <c r="AN75" s="5">
        <v>67820</v>
      </c>
      <c r="AO75" s="6">
        <v>70910</v>
      </c>
    </row>
    <row r="76" spans="2:41">
      <c r="B76" s="4" t="s">
        <v>53</v>
      </c>
      <c r="C76" s="5">
        <v>15213.725</v>
      </c>
      <c r="D76" s="5">
        <v>20080</v>
      </c>
      <c r="E76" s="5">
        <v>21784</v>
      </c>
      <c r="F76" s="5">
        <v>24137</v>
      </c>
      <c r="G76" s="5">
        <v>25461</v>
      </c>
      <c r="H76" s="5">
        <v>24040</v>
      </c>
      <c r="I76" s="5">
        <v>25529</v>
      </c>
      <c r="J76" s="5">
        <v>26168</v>
      </c>
      <c r="K76" s="5">
        <v>26479</v>
      </c>
      <c r="L76" s="5">
        <v>26623</v>
      </c>
      <c r="M76" s="5">
        <v>27322</v>
      </c>
      <c r="N76" s="5">
        <v>28720</v>
      </c>
      <c r="O76" s="5">
        <v>29237</v>
      </c>
      <c r="P76" s="5">
        <v>30062</v>
      </c>
      <c r="Q76" s="5">
        <v>31159</v>
      </c>
      <c r="R76" s="5">
        <v>31928</v>
      </c>
      <c r="S76" s="5">
        <v>32014.553</v>
      </c>
      <c r="T76" s="6">
        <f t="shared" si="18"/>
        <v>110.432047378272</v>
      </c>
      <c r="X76" s="4" t="s">
        <v>53</v>
      </c>
      <c r="Y76" s="5">
        <v>14640</v>
      </c>
      <c r="Z76" s="5">
        <v>16220</v>
      </c>
      <c r="AA76" s="5">
        <v>18390</v>
      </c>
      <c r="AB76" s="5">
        <v>20640</v>
      </c>
      <c r="AC76" s="5">
        <v>23320</v>
      </c>
      <c r="AD76" s="5">
        <v>22960</v>
      </c>
      <c r="AE76" s="5">
        <v>24770</v>
      </c>
      <c r="AF76" s="5">
        <v>25240</v>
      </c>
      <c r="AG76" s="5">
        <v>26440</v>
      </c>
      <c r="AH76" s="5">
        <v>27710</v>
      </c>
      <c r="AI76" s="5">
        <v>28600</v>
      </c>
      <c r="AJ76" s="5">
        <v>29230</v>
      </c>
      <c r="AK76" s="5">
        <v>28860</v>
      </c>
      <c r="AL76" s="5">
        <v>29520</v>
      </c>
      <c r="AM76" s="5">
        <v>30790</v>
      </c>
      <c r="AN76" s="5">
        <v>31410</v>
      </c>
      <c r="AO76" s="6">
        <v>31000</v>
      </c>
    </row>
    <row r="77" spans="2:41">
      <c r="B77" s="4" t="s">
        <v>56</v>
      </c>
      <c r="C77" s="5">
        <v>16258.522</v>
      </c>
      <c r="D77" s="5">
        <v>24420</v>
      </c>
      <c r="E77" s="5">
        <v>25423</v>
      </c>
      <c r="F77" s="5">
        <v>25533</v>
      </c>
      <c r="G77" s="5">
        <v>25836</v>
      </c>
      <c r="H77" s="5">
        <v>24169</v>
      </c>
      <c r="I77" s="5">
        <v>24486</v>
      </c>
      <c r="J77" s="5">
        <v>25012</v>
      </c>
      <c r="K77" s="5">
        <v>24826</v>
      </c>
      <c r="L77" s="5">
        <v>25344</v>
      </c>
      <c r="M77" s="5">
        <v>26485</v>
      </c>
      <c r="N77" s="5">
        <v>27532</v>
      </c>
      <c r="O77" s="5">
        <v>28218</v>
      </c>
      <c r="P77" s="5">
        <v>29501</v>
      </c>
      <c r="Q77" s="5">
        <v>31122</v>
      </c>
      <c r="R77" s="5">
        <v>32554</v>
      </c>
      <c r="S77" s="5">
        <v>33253.88</v>
      </c>
      <c r="T77" s="6">
        <f t="shared" si="18"/>
        <v>104.531998665069</v>
      </c>
      <c r="X77" s="4" t="s">
        <v>56</v>
      </c>
      <c r="Y77" s="5">
        <v>15280</v>
      </c>
      <c r="Z77" s="5">
        <v>16040</v>
      </c>
      <c r="AA77" s="5">
        <v>17250</v>
      </c>
      <c r="AB77" s="5">
        <v>17650</v>
      </c>
      <c r="AC77" s="5">
        <v>19360</v>
      </c>
      <c r="AD77" s="5">
        <v>19830</v>
      </c>
      <c r="AE77" s="5">
        <v>20730</v>
      </c>
      <c r="AF77" s="5">
        <v>21920</v>
      </c>
      <c r="AG77" s="5">
        <v>22290</v>
      </c>
      <c r="AH77" s="5">
        <v>23840</v>
      </c>
      <c r="AI77" s="5">
        <v>24540</v>
      </c>
      <c r="AJ77" s="5">
        <v>25520</v>
      </c>
      <c r="AK77" s="5">
        <v>27190</v>
      </c>
      <c r="AL77" s="5">
        <v>28310</v>
      </c>
      <c r="AM77" s="5">
        <v>30660</v>
      </c>
      <c r="AN77" s="5">
        <v>32630</v>
      </c>
      <c r="AO77" s="6">
        <v>32190</v>
      </c>
    </row>
    <row r="78" spans="2:41">
      <c r="B78" s="4" t="s">
        <v>49</v>
      </c>
      <c r="C78" s="5">
        <v>20914.733</v>
      </c>
      <c r="D78" s="5">
        <v>30384</v>
      </c>
      <c r="E78" s="5">
        <v>32353</v>
      </c>
      <c r="F78" s="5">
        <v>33956</v>
      </c>
      <c r="G78" s="5">
        <v>34580</v>
      </c>
      <c r="H78" s="5">
        <v>32783</v>
      </c>
      <c r="I78" s="5">
        <v>33483</v>
      </c>
      <c r="J78" s="5">
        <v>34002</v>
      </c>
      <c r="K78" s="5">
        <v>33688</v>
      </c>
      <c r="L78" s="5">
        <v>33661</v>
      </c>
      <c r="M78" s="5">
        <v>34387</v>
      </c>
      <c r="N78" s="5">
        <v>36168</v>
      </c>
      <c r="O78" s="5">
        <v>37015</v>
      </c>
      <c r="P78" s="5">
        <v>38825</v>
      </c>
      <c r="Q78" s="5">
        <v>39933</v>
      </c>
      <c r="R78" s="5">
        <v>40981</v>
      </c>
      <c r="S78" s="5">
        <v>42049.186</v>
      </c>
      <c r="T78" s="6">
        <f t="shared" si="18"/>
        <v>101.050551302759</v>
      </c>
      <c r="X78" s="4" t="s">
        <v>49</v>
      </c>
      <c r="Y78" s="5">
        <v>19940</v>
      </c>
      <c r="Z78" s="5">
        <v>21070</v>
      </c>
      <c r="AA78" s="5">
        <v>22430</v>
      </c>
      <c r="AB78" s="5">
        <v>24590</v>
      </c>
      <c r="AC78" s="5">
        <v>26270</v>
      </c>
      <c r="AD78" s="5">
        <v>25840</v>
      </c>
      <c r="AE78" s="5">
        <v>25790</v>
      </c>
      <c r="AF78" s="5">
        <v>26660</v>
      </c>
      <c r="AG78" s="5">
        <v>27370</v>
      </c>
      <c r="AH78" s="5">
        <v>28860</v>
      </c>
      <c r="AI78" s="5">
        <v>30270</v>
      </c>
      <c r="AJ78" s="5">
        <v>31570</v>
      </c>
      <c r="AK78" s="5">
        <v>33660</v>
      </c>
      <c r="AL78" s="5">
        <v>36630</v>
      </c>
      <c r="AM78" s="5">
        <v>38880</v>
      </c>
      <c r="AN78" s="5">
        <v>40260</v>
      </c>
      <c r="AO78" s="6">
        <v>40160</v>
      </c>
    </row>
    <row r="79" spans="2:41">
      <c r="B79" s="4" t="s">
        <v>46</v>
      </c>
      <c r="C79" s="5">
        <v>14663.032</v>
      </c>
      <c r="D79" s="5">
        <v>23772</v>
      </c>
      <c r="E79" s="5">
        <v>24940</v>
      </c>
      <c r="F79" s="5">
        <v>26171</v>
      </c>
      <c r="G79" s="5">
        <v>26670</v>
      </c>
      <c r="H79" s="5">
        <v>24754</v>
      </c>
      <c r="I79" s="5">
        <v>24500</v>
      </c>
      <c r="J79" s="5">
        <v>24564</v>
      </c>
      <c r="K79" s="5">
        <v>24078</v>
      </c>
      <c r="L79" s="5">
        <v>24058</v>
      </c>
      <c r="M79" s="5">
        <v>24072</v>
      </c>
      <c r="N79" s="5">
        <v>24885</v>
      </c>
      <c r="O79" s="5">
        <v>25944</v>
      </c>
      <c r="P79" s="5">
        <v>27154</v>
      </c>
      <c r="Q79" s="5">
        <v>28192</v>
      </c>
      <c r="R79" s="5">
        <v>29336</v>
      </c>
      <c r="S79" s="5">
        <v>29133.989</v>
      </c>
      <c r="T79" s="6">
        <f t="shared" si="18"/>
        <v>98.690073103571</v>
      </c>
      <c r="X79" s="4" t="s">
        <v>46</v>
      </c>
      <c r="Y79" s="5">
        <v>14420</v>
      </c>
      <c r="Z79" s="5">
        <v>15070</v>
      </c>
      <c r="AA79" s="5">
        <v>17140</v>
      </c>
      <c r="AB79" s="5">
        <v>19040</v>
      </c>
      <c r="AC79" s="5">
        <v>20240</v>
      </c>
      <c r="AD79" s="5">
        <v>19400</v>
      </c>
      <c r="AE79" s="5">
        <v>19290</v>
      </c>
      <c r="AF79" s="5">
        <v>20340</v>
      </c>
      <c r="AG79" s="5">
        <v>20680</v>
      </c>
      <c r="AH79" s="5">
        <v>21640</v>
      </c>
      <c r="AI79" s="5">
        <v>21860</v>
      </c>
      <c r="AJ79" s="5">
        <v>23160</v>
      </c>
      <c r="AK79" s="5">
        <v>24470</v>
      </c>
      <c r="AL79" s="5">
        <v>26760</v>
      </c>
      <c r="AM79" s="5">
        <v>28460</v>
      </c>
      <c r="AN79" s="5">
        <v>30090</v>
      </c>
      <c r="AO79" s="6">
        <v>28950</v>
      </c>
    </row>
    <row r="80" spans="2:41">
      <c r="B80" s="4" t="s">
        <v>54</v>
      </c>
      <c r="C80" s="5">
        <v>21527.471</v>
      </c>
      <c r="D80" s="5">
        <v>28993</v>
      </c>
      <c r="E80" s="5">
        <v>29613</v>
      </c>
      <c r="F80" s="5">
        <v>30919</v>
      </c>
      <c r="G80" s="5">
        <v>31893</v>
      </c>
      <c r="H80" s="5">
        <v>31295</v>
      </c>
      <c r="I80" s="5">
        <v>32868</v>
      </c>
      <c r="J80" s="5">
        <v>32882</v>
      </c>
      <c r="K80" s="5">
        <v>33929</v>
      </c>
      <c r="L80" s="5">
        <v>35287</v>
      </c>
      <c r="M80" s="5">
        <v>37230</v>
      </c>
      <c r="N80" s="5">
        <v>39845</v>
      </c>
      <c r="O80" s="5">
        <v>40537</v>
      </c>
      <c r="P80" s="5">
        <v>42644</v>
      </c>
      <c r="Q80" s="5">
        <v>43314</v>
      </c>
      <c r="R80" s="5">
        <v>43951</v>
      </c>
      <c r="S80" s="5">
        <v>42640.116</v>
      </c>
      <c r="T80" s="6">
        <f t="shared" si="18"/>
        <v>98.0730388627628</v>
      </c>
      <c r="X80" s="4" t="s">
        <v>51</v>
      </c>
      <c r="Y80" s="5">
        <v>32980</v>
      </c>
      <c r="Z80" s="5">
        <v>34430</v>
      </c>
      <c r="AA80" s="5">
        <v>37790</v>
      </c>
      <c r="AB80" s="5">
        <v>39200</v>
      </c>
      <c r="AC80" s="5">
        <v>41740</v>
      </c>
      <c r="AD80" s="5">
        <v>40730</v>
      </c>
      <c r="AE80" s="5">
        <v>43710</v>
      </c>
      <c r="AF80" s="5">
        <v>45340</v>
      </c>
      <c r="AG80" s="5">
        <v>45820</v>
      </c>
      <c r="AH80" s="5">
        <v>48210</v>
      </c>
      <c r="AI80" s="5">
        <v>49640</v>
      </c>
      <c r="AJ80" s="5">
        <v>50550</v>
      </c>
      <c r="AK80" s="5">
        <v>53250</v>
      </c>
      <c r="AL80" s="5">
        <v>56570</v>
      </c>
      <c r="AM80" s="5">
        <v>59080</v>
      </c>
      <c r="AN80" s="5">
        <v>60400</v>
      </c>
      <c r="AO80" s="6">
        <v>62260</v>
      </c>
    </row>
    <row r="81" spans="2:41">
      <c r="B81" s="4" t="s">
        <v>51</v>
      </c>
      <c r="C81" s="5">
        <v>32911.402</v>
      </c>
      <c r="D81" s="5">
        <v>51483</v>
      </c>
      <c r="E81" s="5">
        <v>53322</v>
      </c>
      <c r="F81" s="5">
        <v>53569</v>
      </c>
      <c r="G81" s="5">
        <v>52983</v>
      </c>
      <c r="H81" s="5">
        <v>50114</v>
      </c>
      <c r="I81" s="5">
        <v>50825</v>
      </c>
      <c r="J81" s="5">
        <v>51293</v>
      </c>
      <c r="K81" s="5">
        <v>51216</v>
      </c>
      <c r="L81" s="5">
        <v>51479</v>
      </c>
      <c r="M81" s="5">
        <v>52048</v>
      </c>
      <c r="N81" s="5">
        <v>52893</v>
      </c>
      <c r="O81" s="5">
        <v>54185</v>
      </c>
      <c r="P81" s="5">
        <v>55357</v>
      </c>
      <c r="Q81" s="5">
        <v>56179</v>
      </c>
      <c r="R81" s="5">
        <v>57162</v>
      </c>
      <c r="S81" s="5">
        <v>60551.64</v>
      </c>
      <c r="T81" s="6">
        <f t="shared" si="18"/>
        <v>83.9837755924223</v>
      </c>
      <c r="X81" s="4" t="s">
        <v>58</v>
      </c>
      <c r="Y81" s="5">
        <v>31520</v>
      </c>
      <c r="Z81" s="5">
        <v>32060</v>
      </c>
      <c r="AA81" s="5">
        <v>34740</v>
      </c>
      <c r="AB81" s="5">
        <v>36810</v>
      </c>
      <c r="AC81" s="5">
        <v>38160</v>
      </c>
      <c r="AD81" s="5">
        <v>37650</v>
      </c>
      <c r="AE81" s="5">
        <v>39730</v>
      </c>
      <c r="AF81" s="5">
        <v>43630</v>
      </c>
      <c r="AG81" s="5">
        <v>44400</v>
      </c>
      <c r="AH81" s="5">
        <v>46040</v>
      </c>
      <c r="AI81" s="5">
        <v>47950</v>
      </c>
      <c r="AJ81" s="5">
        <v>48690</v>
      </c>
      <c r="AK81" s="5">
        <v>51830</v>
      </c>
      <c r="AL81" s="5">
        <v>54340</v>
      </c>
      <c r="AM81" s="5">
        <v>57010</v>
      </c>
      <c r="AN81" s="5">
        <v>57460</v>
      </c>
      <c r="AO81" s="6">
        <v>56320</v>
      </c>
    </row>
    <row r="82" spans="2:41">
      <c r="B82" s="4" t="s">
        <v>60</v>
      </c>
      <c r="C82" s="5">
        <v>64638.981</v>
      </c>
      <c r="D82" s="5">
        <v>108632</v>
      </c>
      <c r="E82" s="5">
        <v>113346</v>
      </c>
      <c r="F82" s="5">
        <v>120648</v>
      </c>
      <c r="G82" s="5">
        <v>118155</v>
      </c>
      <c r="H82" s="5">
        <v>112230</v>
      </c>
      <c r="I82" s="5">
        <v>114344</v>
      </c>
      <c r="J82" s="5">
        <v>112998</v>
      </c>
      <c r="K82" s="5">
        <v>112137</v>
      </c>
      <c r="L82" s="5">
        <v>113051</v>
      </c>
      <c r="M82" s="5">
        <v>113314</v>
      </c>
      <c r="N82" s="5">
        <v>113183</v>
      </c>
      <c r="O82" s="5">
        <v>116284</v>
      </c>
      <c r="P82" s="5">
        <v>114986</v>
      </c>
      <c r="Q82" s="5">
        <v>115050</v>
      </c>
      <c r="R82" s="5">
        <v>116518</v>
      </c>
      <c r="S82" s="5">
        <v>118503.551</v>
      </c>
      <c r="T82" s="6">
        <f t="shared" si="18"/>
        <v>83.3314033833547</v>
      </c>
      <c r="X82" s="4" t="s">
        <v>54</v>
      </c>
      <c r="Y82" s="5">
        <v>21460</v>
      </c>
      <c r="Z82" s="5">
        <v>21630</v>
      </c>
      <c r="AA82" s="5">
        <v>22370</v>
      </c>
      <c r="AB82" s="5">
        <v>23810</v>
      </c>
      <c r="AC82" s="5">
        <v>26110</v>
      </c>
      <c r="AD82" s="5">
        <v>25250</v>
      </c>
      <c r="AE82" s="5">
        <v>27240</v>
      </c>
      <c r="AF82" s="5">
        <v>28290</v>
      </c>
      <c r="AG82" s="5">
        <v>28820</v>
      </c>
      <c r="AH82" s="5">
        <v>30690</v>
      </c>
      <c r="AI82" s="5">
        <v>32560</v>
      </c>
      <c r="AJ82" s="5">
        <v>35390</v>
      </c>
      <c r="AK82" s="5">
        <v>36000</v>
      </c>
      <c r="AL82" s="5">
        <v>38300</v>
      </c>
      <c r="AM82" s="5">
        <v>40970</v>
      </c>
      <c r="AN82" s="5">
        <v>42430</v>
      </c>
      <c r="AO82" s="6">
        <v>37980</v>
      </c>
    </row>
    <row r="83" spans="2:41">
      <c r="B83" s="4" t="s">
        <v>61</v>
      </c>
      <c r="C83" s="5">
        <v>22742.09</v>
      </c>
      <c r="D83" s="5">
        <v>23852.6</v>
      </c>
      <c r="E83" s="5">
        <v>25720.4</v>
      </c>
      <c r="F83" s="5">
        <v>27570.1</v>
      </c>
      <c r="G83" s="5">
        <v>29604.3</v>
      </c>
      <c r="H83" s="5">
        <v>27537.8</v>
      </c>
      <c r="I83" s="5">
        <v>27826.9</v>
      </c>
      <c r="J83" s="5">
        <v>28931.4</v>
      </c>
      <c r="K83" s="5">
        <v>29042.8</v>
      </c>
      <c r="L83" s="5">
        <v>29973.7</v>
      </c>
      <c r="M83" s="5">
        <v>30870</v>
      </c>
      <c r="N83" s="5">
        <v>31628.2</v>
      </c>
      <c r="O83" s="5">
        <v>33936</v>
      </c>
      <c r="P83" s="5">
        <v>36507.6</v>
      </c>
      <c r="Q83" s="5">
        <v>38961.5</v>
      </c>
      <c r="R83" s="5">
        <v>40670.9</v>
      </c>
      <c r="S83" s="5">
        <v>40124.26</v>
      </c>
      <c r="T83" s="6">
        <f t="shared" si="18"/>
        <v>76.4317175774082</v>
      </c>
      <c r="X83" s="4" t="s">
        <v>61</v>
      </c>
      <c r="Y83" s="5">
        <v>22440</v>
      </c>
      <c r="Z83" s="5">
        <v>23630</v>
      </c>
      <c r="AA83" s="5">
        <v>25400</v>
      </c>
      <c r="AB83" s="5">
        <v>26940</v>
      </c>
      <c r="AC83" s="5">
        <v>28830</v>
      </c>
      <c r="AD83" s="5">
        <v>27080</v>
      </c>
      <c r="AE83" s="5">
        <v>27460</v>
      </c>
      <c r="AF83" s="5">
        <v>28540</v>
      </c>
      <c r="AG83" s="5">
        <v>28590</v>
      </c>
      <c r="AH83" s="5">
        <v>29570</v>
      </c>
      <c r="AI83" s="5">
        <v>30590</v>
      </c>
      <c r="AJ83" s="5">
        <v>30650</v>
      </c>
      <c r="AK83" s="5">
        <v>33080</v>
      </c>
      <c r="AL83" s="5">
        <v>35850</v>
      </c>
      <c r="AM83" s="5">
        <v>38380</v>
      </c>
      <c r="AN83" s="5">
        <v>40060</v>
      </c>
      <c r="AO83" s="6">
        <v>39470</v>
      </c>
    </row>
    <row r="84" spans="2:41">
      <c r="B84" s="4" t="s">
        <v>58</v>
      </c>
      <c r="C84" s="5">
        <v>31307.862</v>
      </c>
      <c r="D84" s="5">
        <v>31794.1</v>
      </c>
      <c r="E84" s="5">
        <v>34160.3</v>
      </c>
      <c r="F84" s="5">
        <v>36287.5</v>
      </c>
      <c r="G84" s="5">
        <v>37802.4</v>
      </c>
      <c r="H84" s="5">
        <v>36815.8</v>
      </c>
      <c r="I84" s="5">
        <v>38952.7</v>
      </c>
      <c r="J84" s="5">
        <v>42541.5</v>
      </c>
      <c r="K84" s="5">
        <v>43359.6</v>
      </c>
      <c r="L84" s="5">
        <v>44993.9</v>
      </c>
      <c r="M84" s="5">
        <v>47011.6</v>
      </c>
      <c r="N84" s="5">
        <v>47609.8</v>
      </c>
      <c r="O84" s="5">
        <v>50579.7</v>
      </c>
      <c r="P84" s="5">
        <v>53071.5</v>
      </c>
      <c r="Q84" s="5">
        <v>55235.4</v>
      </c>
      <c r="R84" s="5">
        <v>55652.9</v>
      </c>
      <c r="S84" s="5">
        <v>54263.65</v>
      </c>
      <c r="T84" s="6">
        <f t="shared" si="18"/>
        <v>73.3227583537962</v>
      </c>
      <c r="X84" s="4" t="s">
        <v>63</v>
      </c>
      <c r="Y84" s="5">
        <v>34050</v>
      </c>
      <c r="Z84" s="5">
        <v>34710</v>
      </c>
      <c r="AA84" s="5">
        <v>38710</v>
      </c>
      <c r="AB84" s="5">
        <v>42130</v>
      </c>
      <c r="AC84" s="5">
        <v>43610</v>
      </c>
      <c r="AD84" s="5">
        <v>41220</v>
      </c>
      <c r="AE84" s="5">
        <v>43370</v>
      </c>
      <c r="AF84" s="5">
        <v>45520</v>
      </c>
      <c r="AG84" s="5">
        <v>46470</v>
      </c>
      <c r="AH84" s="5">
        <v>47350</v>
      </c>
      <c r="AI84" s="5">
        <v>48180</v>
      </c>
      <c r="AJ84" s="5">
        <v>49500</v>
      </c>
      <c r="AK84" s="5">
        <v>50720</v>
      </c>
      <c r="AL84" s="5">
        <v>52850</v>
      </c>
      <c r="AM84" s="5">
        <v>54530</v>
      </c>
      <c r="AN84" s="5">
        <v>56190</v>
      </c>
      <c r="AO84" s="6">
        <v>56740</v>
      </c>
    </row>
    <row r="85" spans="2:41">
      <c r="B85" s="4" t="s">
        <v>64</v>
      </c>
      <c r="C85" s="5">
        <v>35780.107</v>
      </c>
      <c r="D85" s="5">
        <v>37625.6</v>
      </c>
      <c r="E85" s="5">
        <v>41013.8</v>
      </c>
      <c r="F85" s="5">
        <v>43939.1</v>
      </c>
      <c r="G85" s="5">
        <v>46420.2</v>
      </c>
      <c r="H85" s="5">
        <v>44556.9</v>
      </c>
      <c r="I85" s="5">
        <v>45043.9</v>
      </c>
      <c r="J85" s="5">
        <v>46599</v>
      </c>
      <c r="K85" s="5">
        <v>47272.1</v>
      </c>
      <c r="L85" s="5">
        <v>49241.5</v>
      </c>
      <c r="M85" s="5">
        <v>49233.2</v>
      </c>
      <c r="N85" s="5">
        <v>50288.6</v>
      </c>
      <c r="O85" s="5">
        <v>52288.4</v>
      </c>
      <c r="P85" s="5">
        <v>55088.6</v>
      </c>
      <c r="Q85" s="5">
        <v>57826.6</v>
      </c>
      <c r="R85" s="5">
        <v>59004.3</v>
      </c>
      <c r="S85" s="5">
        <v>59334.215</v>
      </c>
      <c r="T85" s="6">
        <f t="shared" si="18"/>
        <v>65.8301776459193</v>
      </c>
      <c r="X85" s="4" t="s">
        <v>40</v>
      </c>
      <c r="Y85" s="5">
        <v>33730</v>
      </c>
      <c r="Z85" s="5">
        <v>34940</v>
      </c>
      <c r="AA85" s="5">
        <v>37750</v>
      </c>
      <c r="AB85" s="5">
        <v>39390</v>
      </c>
      <c r="AC85" s="5">
        <v>41660</v>
      </c>
      <c r="AD85" s="5">
        <v>40900</v>
      </c>
      <c r="AE85" s="5">
        <v>42360</v>
      </c>
      <c r="AF85" s="5">
        <v>44600</v>
      </c>
      <c r="AG85" s="5">
        <v>46500</v>
      </c>
      <c r="AH85" s="5">
        <v>48050</v>
      </c>
      <c r="AI85" s="5">
        <v>48860</v>
      </c>
      <c r="AJ85" s="5">
        <v>49370</v>
      </c>
      <c r="AK85" s="5">
        <v>52680</v>
      </c>
      <c r="AL85" s="5">
        <v>53670</v>
      </c>
      <c r="AM85" s="5">
        <v>56400</v>
      </c>
      <c r="AN85" s="5">
        <v>57870</v>
      </c>
      <c r="AO85" s="6">
        <v>55620</v>
      </c>
    </row>
    <row r="86" spans="2:41">
      <c r="B86" s="4" t="s">
        <v>40</v>
      </c>
      <c r="C86" s="5">
        <v>33745.848</v>
      </c>
      <c r="D86" s="5">
        <v>35013.7</v>
      </c>
      <c r="E86" s="5">
        <v>37662.2</v>
      </c>
      <c r="F86" s="5">
        <v>39430.6</v>
      </c>
      <c r="G86" s="5">
        <v>41316.2</v>
      </c>
      <c r="H86" s="5">
        <v>40918.1</v>
      </c>
      <c r="I86" s="5">
        <v>42009.4</v>
      </c>
      <c r="J86" s="5">
        <v>44452.7</v>
      </c>
      <c r="K86" s="5">
        <v>46457.3</v>
      </c>
      <c r="L86" s="5">
        <v>47922</v>
      </c>
      <c r="M86" s="5">
        <v>48799.7</v>
      </c>
      <c r="N86" s="5">
        <v>49865.9</v>
      </c>
      <c r="O86" s="5">
        <v>52288.4</v>
      </c>
      <c r="P86" s="5">
        <v>54173</v>
      </c>
      <c r="Q86" s="5">
        <v>56960.1</v>
      </c>
      <c r="R86" s="5">
        <v>58076.3</v>
      </c>
      <c r="S86" s="5">
        <v>55648.875</v>
      </c>
      <c r="T86" s="6">
        <f t="shared" si="18"/>
        <v>64.9058426387744</v>
      </c>
      <c r="X86" s="4" t="s">
        <v>42</v>
      </c>
      <c r="Y86" s="5">
        <v>32510</v>
      </c>
      <c r="Z86" s="5">
        <v>33590</v>
      </c>
      <c r="AA86" s="5">
        <v>35770</v>
      </c>
      <c r="AB86" s="5">
        <v>37300</v>
      </c>
      <c r="AC86" s="5">
        <v>38800</v>
      </c>
      <c r="AD86" s="5">
        <v>38450</v>
      </c>
      <c r="AE86" s="5">
        <v>40450</v>
      </c>
      <c r="AF86" s="5">
        <v>41010</v>
      </c>
      <c r="AG86" s="5">
        <v>43270</v>
      </c>
      <c r="AH86" s="5">
        <v>44750</v>
      </c>
      <c r="AI86" s="5">
        <v>45870</v>
      </c>
      <c r="AJ86" s="5">
        <v>46850</v>
      </c>
      <c r="AK86" s="5">
        <v>49060</v>
      </c>
      <c r="AL86" s="5">
        <v>50900</v>
      </c>
      <c r="AM86" s="5">
        <v>52990</v>
      </c>
      <c r="AN86" s="5">
        <v>54790</v>
      </c>
      <c r="AO86" s="6">
        <v>53600</v>
      </c>
    </row>
    <row r="87" spans="2:41">
      <c r="B87" s="4" t="s">
        <v>42</v>
      </c>
      <c r="C87" s="5">
        <v>32036.501</v>
      </c>
      <c r="D87" s="5">
        <v>33177.9</v>
      </c>
      <c r="E87" s="5">
        <v>35259.2</v>
      </c>
      <c r="F87" s="5">
        <v>36791.2</v>
      </c>
      <c r="G87" s="5">
        <v>37883.3</v>
      </c>
      <c r="H87" s="5">
        <v>37749.5</v>
      </c>
      <c r="I87" s="5">
        <v>39840.1</v>
      </c>
      <c r="J87" s="5">
        <v>40942.4</v>
      </c>
      <c r="K87" s="5">
        <v>42290.8</v>
      </c>
      <c r="L87" s="5">
        <v>43671.1</v>
      </c>
      <c r="M87" s="5">
        <v>44929.7</v>
      </c>
      <c r="N87" s="5">
        <v>46200.9</v>
      </c>
      <c r="O87" s="5">
        <v>48597.4</v>
      </c>
      <c r="P87" s="5">
        <v>50442.3</v>
      </c>
      <c r="Q87" s="5">
        <v>52528.1</v>
      </c>
      <c r="R87" s="5">
        <v>54269.5</v>
      </c>
      <c r="S87" s="5">
        <v>52626.582</v>
      </c>
      <c r="T87" s="6">
        <f t="shared" si="18"/>
        <v>64.2706923580699</v>
      </c>
      <c r="X87" s="4" t="s">
        <v>55</v>
      </c>
      <c r="Y87" s="5">
        <v>31420</v>
      </c>
      <c r="Z87" s="5">
        <v>32190</v>
      </c>
      <c r="AA87" s="5">
        <v>34770</v>
      </c>
      <c r="AB87" s="5">
        <v>37950</v>
      </c>
      <c r="AC87" s="5">
        <v>40150</v>
      </c>
      <c r="AD87" s="5">
        <v>38440</v>
      </c>
      <c r="AE87" s="5">
        <v>39460</v>
      </c>
      <c r="AF87" s="5">
        <v>41070</v>
      </c>
      <c r="AG87" s="5">
        <v>41060</v>
      </c>
      <c r="AH87" s="5">
        <v>41660</v>
      </c>
      <c r="AI87" s="5">
        <v>42180</v>
      </c>
      <c r="AJ87" s="5">
        <v>42920</v>
      </c>
      <c r="AK87" s="5">
        <v>45140</v>
      </c>
      <c r="AL87" s="5">
        <v>47590</v>
      </c>
      <c r="AM87" s="5">
        <v>49780</v>
      </c>
      <c r="AN87" s="5">
        <v>50630</v>
      </c>
      <c r="AO87" s="6">
        <v>51400</v>
      </c>
    </row>
    <row r="88" spans="2:41">
      <c r="B88" s="4" t="s">
        <v>55</v>
      </c>
      <c r="C88" s="5">
        <v>31175.883</v>
      </c>
      <c r="D88" s="5">
        <v>32051.8</v>
      </c>
      <c r="E88" s="5">
        <v>34455.1</v>
      </c>
      <c r="F88" s="5">
        <v>37838.3</v>
      </c>
      <c r="G88" s="5">
        <v>40083.7</v>
      </c>
      <c r="H88" s="5">
        <v>37972.3</v>
      </c>
      <c r="I88" s="5">
        <v>38956.5</v>
      </c>
      <c r="J88" s="5">
        <v>40916.8</v>
      </c>
      <c r="K88" s="5">
        <v>40873.1</v>
      </c>
      <c r="L88" s="5">
        <v>41493.1</v>
      </c>
      <c r="M88" s="5">
        <v>41757.4</v>
      </c>
      <c r="N88" s="5">
        <v>42497.7</v>
      </c>
      <c r="O88" s="5">
        <v>44934.4</v>
      </c>
      <c r="P88" s="5">
        <v>47570.1</v>
      </c>
      <c r="Q88" s="5">
        <v>49580.6</v>
      </c>
      <c r="R88" s="5">
        <v>50321.5</v>
      </c>
      <c r="S88" s="5">
        <v>50810.527</v>
      </c>
      <c r="T88" s="6">
        <f t="shared" si="18"/>
        <v>62.9802337916139</v>
      </c>
      <c r="X88" s="4" t="s">
        <v>57</v>
      </c>
      <c r="Y88" s="5">
        <v>29460</v>
      </c>
      <c r="Z88" s="5">
        <v>31020</v>
      </c>
      <c r="AA88" s="5">
        <v>33120</v>
      </c>
      <c r="AB88" s="5">
        <v>34800</v>
      </c>
      <c r="AC88" s="5">
        <v>35860</v>
      </c>
      <c r="AD88" s="5">
        <v>35480</v>
      </c>
      <c r="AE88" s="5">
        <v>36730</v>
      </c>
      <c r="AF88" s="5">
        <v>38440</v>
      </c>
      <c r="AG88" s="5">
        <v>38500</v>
      </c>
      <c r="AH88" s="5">
        <v>40410</v>
      </c>
      <c r="AI88" s="5">
        <v>41010</v>
      </c>
      <c r="AJ88" s="5">
        <v>41730</v>
      </c>
      <c r="AK88" s="5">
        <v>43830</v>
      </c>
      <c r="AL88" s="5">
        <v>45580</v>
      </c>
      <c r="AM88" s="5">
        <v>47660</v>
      </c>
      <c r="AN88" s="5">
        <v>50130</v>
      </c>
      <c r="AO88" s="6">
        <v>47720</v>
      </c>
    </row>
    <row r="89" spans="2:41">
      <c r="B89" s="4" t="s">
        <v>63</v>
      </c>
      <c r="C89" s="5">
        <v>33830.555</v>
      </c>
      <c r="D89" s="5">
        <v>34244.5</v>
      </c>
      <c r="E89" s="5">
        <v>37730.2</v>
      </c>
      <c r="F89" s="5">
        <v>40905.1</v>
      </c>
      <c r="G89" s="5">
        <v>42158.3</v>
      </c>
      <c r="H89" s="5">
        <v>40279.5</v>
      </c>
      <c r="I89" s="5">
        <v>42223.9</v>
      </c>
      <c r="J89" s="5">
        <v>44608.6</v>
      </c>
      <c r="K89" s="5">
        <v>45432.4</v>
      </c>
      <c r="L89" s="5">
        <v>46312.4</v>
      </c>
      <c r="M89" s="5">
        <v>47184.7</v>
      </c>
      <c r="N89" s="5">
        <v>49103.1</v>
      </c>
      <c r="O89" s="5">
        <v>50430.3</v>
      </c>
      <c r="P89" s="5">
        <v>51948</v>
      </c>
      <c r="Q89" s="5">
        <v>53521.6</v>
      </c>
      <c r="R89" s="5">
        <v>54598.8</v>
      </c>
      <c r="S89" s="5">
        <v>54929.527</v>
      </c>
      <c r="T89" s="6">
        <f t="shared" si="18"/>
        <v>62.3666150318846</v>
      </c>
      <c r="X89" s="4" t="s">
        <v>64</v>
      </c>
      <c r="Y89" s="5">
        <v>36010</v>
      </c>
      <c r="Z89" s="5">
        <v>37110</v>
      </c>
      <c r="AA89" s="5">
        <v>41330</v>
      </c>
      <c r="AB89" s="5">
        <v>43920</v>
      </c>
      <c r="AC89" s="5">
        <v>45120</v>
      </c>
      <c r="AD89" s="5">
        <v>44120</v>
      </c>
      <c r="AE89" s="5">
        <v>45180</v>
      </c>
      <c r="AF89" s="5">
        <v>47250</v>
      </c>
      <c r="AG89" s="5">
        <v>48080</v>
      </c>
      <c r="AH89" s="5">
        <v>49910</v>
      </c>
      <c r="AI89" s="5">
        <v>49110</v>
      </c>
      <c r="AJ89" s="5">
        <v>50330</v>
      </c>
      <c r="AK89" s="5">
        <v>51520</v>
      </c>
      <c r="AL89" s="5">
        <v>55510</v>
      </c>
      <c r="AM89" s="5">
        <v>58490</v>
      </c>
      <c r="AN89" s="5">
        <v>59250</v>
      </c>
      <c r="AO89" s="6">
        <v>58240</v>
      </c>
    </row>
    <row r="90" spans="2:41">
      <c r="B90" s="4" t="s">
        <v>57</v>
      </c>
      <c r="C90" s="5">
        <v>29036.387</v>
      </c>
      <c r="D90" s="5">
        <v>30498.6</v>
      </c>
      <c r="E90" s="5">
        <v>32468.5</v>
      </c>
      <c r="F90" s="5">
        <v>34121.3</v>
      </c>
      <c r="G90" s="5">
        <v>35095.3</v>
      </c>
      <c r="H90" s="5">
        <v>34678.1</v>
      </c>
      <c r="I90" s="5">
        <v>35902.9</v>
      </c>
      <c r="J90" s="5">
        <v>37440.6</v>
      </c>
      <c r="K90" s="5">
        <v>37679.1</v>
      </c>
      <c r="L90" s="5">
        <v>39523.9</v>
      </c>
      <c r="M90" s="5">
        <v>40144</v>
      </c>
      <c r="N90" s="5">
        <v>40850</v>
      </c>
      <c r="O90" s="5">
        <v>42924.6</v>
      </c>
      <c r="P90" s="5">
        <v>44577.1</v>
      </c>
      <c r="Q90" s="5">
        <v>46576.6</v>
      </c>
      <c r="R90" s="5">
        <v>49072.4</v>
      </c>
      <c r="S90" s="5">
        <v>46712.01</v>
      </c>
      <c r="T90" s="6">
        <f t="shared" si="18"/>
        <v>60.8740440055438</v>
      </c>
      <c r="X90" s="4" t="s">
        <v>65</v>
      </c>
      <c r="Y90" s="5">
        <v>21210</v>
      </c>
      <c r="Z90" s="5">
        <v>22420</v>
      </c>
      <c r="AA90" s="5">
        <v>23980</v>
      </c>
      <c r="AB90" s="5">
        <v>24990</v>
      </c>
      <c r="AC90" s="5">
        <v>25770</v>
      </c>
      <c r="AD90" s="5">
        <v>25580</v>
      </c>
      <c r="AE90" s="5">
        <v>26390</v>
      </c>
      <c r="AF90" s="5">
        <v>26340</v>
      </c>
      <c r="AG90" s="5">
        <v>25810</v>
      </c>
      <c r="AH90" s="5">
        <v>27560</v>
      </c>
      <c r="AI90" s="5">
        <v>28150</v>
      </c>
      <c r="AJ90" s="5">
        <v>28870</v>
      </c>
      <c r="AK90" s="5">
        <v>30840</v>
      </c>
      <c r="AL90" s="5">
        <v>32270</v>
      </c>
      <c r="AM90" s="5">
        <v>34080</v>
      </c>
      <c r="AN90" s="5">
        <v>35230</v>
      </c>
      <c r="AO90" s="6">
        <v>33610</v>
      </c>
    </row>
    <row r="91" spans="2:41">
      <c r="B91" s="4" t="s">
        <v>65</v>
      </c>
      <c r="C91" s="5">
        <v>21460.021</v>
      </c>
      <c r="D91" s="5">
        <v>22725.3</v>
      </c>
      <c r="E91" s="5">
        <v>24682.7</v>
      </c>
      <c r="F91" s="5">
        <v>25733.1</v>
      </c>
      <c r="G91" s="5">
        <v>26665.8</v>
      </c>
      <c r="H91" s="5">
        <v>26458.9</v>
      </c>
      <c r="I91" s="5">
        <v>27262</v>
      </c>
      <c r="J91" s="5">
        <v>26769.5</v>
      </c>
      <c r="K91" s="5">
        <v>26438</v>
      </c>
      <c r="L91" s="5">
        <v>27936</v>
      </c>
      <c r="M91" s="5">
        <v>28742.4</v>
      </c>
      <c r="N91" s="5">
        <v>29660.9</v>
      </c>
      <c r="O91" s="5">
        <v>31607.8</v>
      </c>
      <c r="P91" s="5">
        <v>33044.7</v>
      </c>
      <c r="Q91" s="5">
        <v>34928.5</v>
      </c>
      <c r="R91" s="5">
        <v>36172.1</v>
      </c>
      <c r="S91" s="5">
        <v>34090.731</v>
      </c>
      <c r="T91" s="6">
        <f t="shared" si="18"/>
        <v>58.8569321530487</v>
      </c>
      <c r="X91" s="4" t="s">
        <v>48</v>
      </c>
      <c r="Y91" s="5">
        <v>24480</v>
      </c>
      <c r="Z91" s="5">
        <v>26320</v>
      </c>
      <c r="AA91" s="5">
        <v>28350</v>
      </c>
      <c r="AB91" s="5">
        <v>30770</v>
      </c>
      <c r="AC91" s="5">
        <v>34260</v>
      </c>
      <c r="AD91" s="5">
        <v>33790</v>
      </c>
      <c r="AE91" s="5">
        <v>32950</v>
      </c>
      <c r="AF91" s="5">
        <v>34190</v>
      </c>
      <c r="AG91" s="5">
        <v>31610</v>
      </c>
      <c r="AH91" s="5">
        <v>30020</v>
      </c>
      <c r="AI91" s="5">
        <v>29280</v>
      </c>
      <c r="AJ91" s="5">
        <v>31610</v>
      </c>
      <c r="AK91" s="5">
        <v>34300</v>
      </c>
      <c r="AL91" s="5">
        <v>37160</v>
      </c>
      <c r="AM91" s="5">
        <v>39100</v>
      </c>
      <c r="AN91" s="5">
        <v>40340</v>
      </c>
      <c r="AO91" s="6">
        <v>37110</v>
      </c>
    </row>
    <row r="92" spans="2:41">
      <c r="B92" s="4" t="s">
        <v>48</v>
      </c>
      <c r="C92" s="5">
        <v>25923.233</v>
      </c>
      <c r="D92" s="5">
        <v>27763.2</v>
      </c>
      <c r="E92" s="5">
        <v>30015.4</v>
      </c>
      <c r="F92" s="5">
        <v>32881.5</v>
      </c>
      <c r="G92" s="5">
        <v>34830.2</v>
      </c>
      <c r="H92" s="5">
        <v>33884.9</v>
      </c>
      <c r="I92" s="5">
        <v>33423.5</v>
      </c>
      <c r="J92" s="5">
        <v>33313.6</v>
      </c>
      <c r="K92" s="5">
        <v>31834.5</v>
      </c>
      <c r="L92" s="5">
        <v>30375.1</v>
      </c>
      <c r="M92" s="5">
        <v>30080.2</v>
      </c>
      <c r="N92" s="5">
        <v>31815.3</v>
      </c>
      <c r="O92" s="5">
        <v>35719.2</v>
      </c>
      <c r="P92" s="5">
        <v>38288</v>
      </c>
      <c r="Q92" s="5">
        <v>40559.1</v>
      </c>
      <c r="R92" s="5">
        <v>42339</v>
      </c>
      <c r="S92" s="5">
        <v>38458.191</v>
      </c>
      <c r="T92" s="6">
        <f t="shared" si="18"/>
        <v>48.3541462594577</v>
      </c>
      <c r="X92" s="4" t="s">
        <v>66</v>
      </c>
      <c r="Y92" s="5">
        <v>25900</v>
      </c>
      <c r="Z92" s="5">
        <v>27230</v>
      </c>
      <c r="AA92" s="5">
        <v>30150</v>
      </c>
      <c r="AB92" s="5">
        <v>31670</v>
      </c>
      <c r="AC92" s="5">
        <v>32340</v>
      </c>
      <c r="AD92" s="5">
        <v>31480</v>
      </c>
      <c r="AE92" s="5">
        <v>31220</v>
      </c>
      <c r="AF92" s="5">
        <v>31310</v>
      </c>
      <c r="AG92" s="5">
        <v>31470</v>
      </c>
      <c r="AH92" s="5">
        <v>32220</v>
      </c>
      <c r="AI92" s="5">
        <v>33400</v>
      </c>
      <c r="AJ92" s="5">
        <v>34900</v>
      </c>
      <c r="AK92" s="5">
        <v>37380</v>
      </c>
      <c r="AL92" s="5">
        <v>39540</v>
      </c>
      <c r="AM92" s="5">
        <v>40750</v>
      </c>
      <c r="AN92" s="5">
        <v>41790</v>
      </c>
      <c r="AO92" s="6">
        <v>37990</v>
      </c>
    </row>
    <row r="93" spans="2:41">
      <c r="B93" s="4" t="s">
        <v>66</v>
      </c>
      <c r="C93" s="5">
        <v>26121.975</v>
      </c>
      <c r="D93" s="5">
        <v>27606.9</v>
      </c>
      <c r="E93" s="5">
        <v>30720.2</v>
      </c>
      <c r="F93" s="5">
        <v>32469.5</v>
      </c>
      <c r="G93" s="5">
        <v>33263.3</v>
      </c>
      <c r="H93" s="5">
        <v>32092.4</v>
      </c>
      <c r="I93" s="5">
        <v>31682.7</v>
      </c>
      <c r="J93" s="5">
        <v>31868</v>
      </c>
      <c r="K93" s="5">
        <v>31720.1</v>
      </c>
      <c r="L93" s="5">
        <v>32434</v>
      </c>
      <c r="M93" s="5">
        <v>33525.7</v>
      </c>
      <c r="N93" s="5">
        <v>34903.1</v>
      </c>
      <c r="O93" s="5">
        <v>37286.2</v>
      </c>
      <c r="P93" s="5">
        <v>39528.9</v>
      </c>
      <c r="Q93" s="5">
        <v>40696.4</v>
      </c>
      <c r="R93" s="5">
        <v>41695.1</v>
      </c>
      <c r="S93" s="5">
        <v>38343.155</v>
      </c>
      <c r="T93" s="6">
        <f t="shared" si="18"/>
        <v>46.7850535803667</v>
      </c>
      <c r="X93" s="4" t="s">
        <v>62</v>
      </c>
      <c r="Y93" s="5">
        <v>29510</v>
      </c>
      <c r="Z93" s="5">
        <v>30180</v>
      </c>
      <c r="AA93" s="5">
        <v>32580</v>
      </c>
      <c r="AB93" s="5">
        <v>34170</v>
      </c>
      <c r="AC93" s="5">
        <v>35200</v>
      </c>
      <c r="AD93" s="5">
        <v>34580</v>
      </c>
      <c r="AE93" s="5">
        <v>35080</v>
      </c>
      <c r="AF93" s="5">
        <v>36510</v>
      </c>
      <c r="AG93" s="5">
        <v>36440</v>
      </c>
      <c r="AH93" s="5">
        <v>36250</v>
      </c>
      <c r="AI93" s="5">
        <v>36200</v>
      </c>
      <c r="AJ93" s="5">
        <v>36640</v>
      </c>
      <c r="AK93" s="5">
        <v>40040</v>
      </c>
      <c r="AL93" s="5">
        <v>41810</v>
      </c>
      <c r="AM93" s="5">
        <v>43510</v>
      </c>
      <c r="AN93" s="5">
        <v>44720</v>
      </c>
      <c r="AO93" s="6">
        <v>42340</v>
      </c>
    </row>
    <row r="94" spans="2:41">
      <c r="B94" s="4" t="s">
        <v>62</v>
      </c>
      <c r="C94" s="5">
        <v>29530.215</v>
      </c>
      <c r="D94" s="5">
        <v>30130.6</v>
      </c>
      <c r="E94" s="5">
        <v>32453.6</v>
      </c>
      <c r="F94" s="5">
        <v>34141.2</v>
      </c>
      <c r="G94" s="5">
        <v>35523.3</v>
      </c>
      <c r="H94" s="5">
        <v>34602.9</v>
      </c>
      <c r="I94" s="5">
        <v>35158.4</v>
      </c>
      <c r="J94" s="5">
        <v>36598</v>
      </c>
      <c r="K94" s="5">
        <v>36486.3</v>
      </c>
      <c r="L94" s="5">
        <v>36314.7</v>
      </c>
      <c r="M94" s="5">
        <v>36194.9</v>
      </c>
      <c r="N94" s="5">
        <v>36899.4</v>
      </c>
      <c r="O94" s="5">
        <v>39927</v>
      </c>
      <c r="P94" s="5">
        <v>41581.1</v>
      </c>
      <c r="Q94" s="5">
        <v>43036.2</v>
      </c>
      <c r="R94" s="5">
        <v>44334.2</v>
      </c>
      <c r="S94" s="5">
        <v>41890.209</v>
      </c>
      <c r="T94" s="6">
        <f t="shared" si="18"/>
        <v>41.8554148691433</v>
      </c>
      <c r="X94" s="4" t="s">
        <v>60</v>
      </c>
      <c r="Y94" s="5">
        <v>58380</v>
      </c>
      <c r="Z94" s="5">
        <v>62650</v>
      </c>
      <c r="AA94" s="5">
        <v>63160</v>
      </c>
      <c r="AB94" s="5">
        <v>72360</v>
      </c>
      <c r="AC94" s="5">
        <v>71210</v>
      </c>
      <c r="AD94" s="5">
        <v>55400</v>
      </c>
      <c r="AE94" s="5">
        <v>61410</v>
      </c>
      <c r="AF94" s="5">
        <v>65490</v>
      </c>
      <c r="AG94" s="5">
        <v>74230</v>
      </c>
      <c r="AH94" s="5">
        <v>72410</v>
      </c>
      <c r="AI94" s="5">
        <v>76490</v>
      </c>
      <c r="AJ94" s="5">
        <v>69410</v>
      </c>
      <c r="AK94" s="5">
        <v>75120</v>
      </c>
      <c r="AL94" s="5">
        <v>82300</v>
      </c>
      <c r="AM94" s="5">
        <v>82820</v>
      </c>
      <c r="AN94" s="5">
        <v>77680</v>
      </c>
      <c r="AO94" s="6">
        <v>82980</v>
      </c>
    </row>
    <row r="95" ht="15.15" spans="2:41">
      <c r="B95" s="7" t="s">
        <v>59</v>
      </c>
      <c r="C95" s="8">
        <v>25439.354</v>
      </c>
      <c r="D95" s="8">
        <v>25577.5</v>
      </c>
      <c r="E95" s="8">
        <v>28549.2</v>
      </c>
      <c r="F95" s="8">
        <v>29320.3</v>
      </c>
      <c r="G95" s="8">
        <v>30856</v>
      </c>
      <c r="H95" s="8">
        <v>30359.1</v>
      </c>
      <c r="I95" s="8">
        <v>27913.1</v>
      </c>
      <c r="J95" s="8">
        <v>25671.5</v>
      </c>
      <c r="K95" s="8">
        <v>24911.1</v>
      </c>
      <c r="L95" s="8">
        <v>25986.7</v>
      </c>
      <c r="M95" s="8">
        <v>26625.1</v>
      </c>
      <c r="N95" s="8">
        <v>26760.4</v>
      </c>
      <c r="O95" s="8">
        <v>27511.8</v>
      </c>
      <c r="P95" s="8">
        <v>28604.9</v>
      </c>
      <c r="Q95" s="8">
        <v>29617.5</v>
      </c>
      <c r="R95" s="8">
        <v>30356.3</v>
      </c>
      <c r="S95" s="8">
        <v>28377.394</v>
      </c>
      <c r="T95" s="9">
        <f t="shared" si="18"/>
        <v>11.5491926406622</v>
      </c>
      <c r="X95" s="7" t="s">
        <v>59</v>
      </c>
      <c r="Y95" s="8"/>
      <c r="Z95" s="8"/>
      <c r="AA95" s="8">
        <v>28020</v>
      </c>
      <c r="AB95" s="8">
        <v>28560</v>
      </c>
      <c r="AC95" s="8">
        <v>29940</v>
      </c>
      <c r="AD95" s="8">
        <v>29690</v>
      </c>
      <c r="AE95" s="8">
        <v>27300</v>
      </c>
      <c r="AF95" s="8">
        <v>24960</v>
      </c>
      <c r="AG95" s="8">
        <v>25120</v>
      </c>
      <c r="AH95" s="8">
        <v>25990</v>
      </c>
      <c r="AI95" s="8">
        <v>26800</v>
      </c>
      <c r="AJ95" s="8">
        <v>26740</v>
      </c>
      <c r="AK95" s="8">
        <v>27380</v>
      </c>
      <c r="AL95" s="8">
        <v>28460</v>
      </c>
      <c r="AM95" s="8">
        <v>29290</v>
      </c>
      <c r="AN95" s="8">
        <v>30080</v>
      </c>
      <c r="AO95" s="9">
        <v>27790</v>
      </c>
    </row>
    <row r="96" spans="24:26">
      <c r="X96" s="12"/>
      <c r="Y96" s="12"/>
      <c r="Z96" s="12"/>
    </row>
    <row r="99" spans="2:2">
      <c r="B99" t="s">
        <v>30</v>
      </c>
    </row>
    <row r="101" spans="2:18">
      <c r="B101">
        <v>2004</v>
      </c>
      <c r="C101">
        <v>2005</v>
      </c>
      <c r="D101">
        <v>2006</v>
      </c>
      <c r="E101">
        <v>2007</v>
      </c>
      <c r="F101">
        <v>2008</v>
      </c>
      <c r="G101">
        <v>2009</v>
      </c>
      <c r="H101">
        <v>2010</v>
      </c>
      <c r="I101">
        <v>2011</v>
      </c>
      <c r="J101">
        <v>2012</v>
      </c>
      <c r="K101">
        <v>2013</v>
      </c>
      <c r="L101">
        <v>2014</v>
      </c>
      <c r="M101">
        <v>2015</v>
      </c>
      <c r="N101">
        <v>2016</v>
      </c>
      <c r="O101">
        <v>2017</v>
      </c>
      <c r="P101">
        <v>2018</v>
      </c>
      <c r="Q101">
        <v>2019</v>
      </c>
      <c r="R101">
        <v>2020</v>
      </c>
    </row>
    <row r="102" spans="2:18">
      <c r="B102">
        <f>STDEVP(C4:C30)</f>
        <v>17164.0768063842</v>
      </c>
      <c r="C102">
        <f>STDEVP(D4:D30)</f>
        <v>17746.4927013585</v>
      </c>
      <c r="D102">
        <f t="shared" ref="D102:R102" si="19">STDEVP(E4:E30)</f>
        <v>19103.588345592</v>
      </c>
      <c r="E102">
        <f t="shared" si="19"/>
        <v>21747.478190991</v>
      </c>
      <c r="F102">
        <f t="shared" si="19"/>
        <v>22872.3003986707</v>
      </c>
      <c r="G102">
        <f t="shared" si="19"/>
        <v>20770.1328903603</v>
      </c>
      <c r="H102">
        <f t="shared" si="19"/>
        <v>20980.9318471989</v>
      </c>
      <c r="I102">
        <f t="shared" si="19"/>
        <v>22988.1635146117</v>
      </c>
      <c r="J102">
        <f t="shared" si="19"/>
        <v>21393.5906504089</v>
      </c>
      <c r="K102">
        <f t="shared" si="19"/>
        <v>22618.5744681902</v>
      </c>
      <c r="L102">
        <f t="shared" si="19"/>
        <v>23388.3049147684</v>
      </c>
      <c r="M102">
        <f t="shared" si="19"/>
        <v>20494.0088973946</v>
      </c>
      <c r="N102">
        <f t="shared" si="19"/>
        <v>20917.9780039572</v>
      </c>
      <c r="O102">
        <f t="shared" si="19"/>
        <v>21689.3841853531</v>
      </c>
      <c r="P102">
        <f t="shared" si="19"/>
        <v>23370.2902134211</v>
      </c>
      <c r="Q102">
        <f t="shared" si="19"/>
        <v>22937.0826501742</v>
      </c>
      <c r="R102">
        <f t="shared" si="19"/>
        <v>23479.3632101981</v>
      </c>
    </row>
    <row r="103" spans="2:18">
      <c r="B103">
        <f>AVERAGE(C4:C30)</f>
        <v>24480.4677777778</v>
      </c>
      <c r="C103">
        <f>AVERAGE(D4:D30)</f>
        <v>25809.562962963</v>
      </c>
      <c r="D103">
        <f t="shared" ref="D103:R103" si="20">AVERAGE(E4:E30)</f>
        <v>27883.6411111111</v>
      </c>
      <c r="E103">
        <f t="shared" si="20"/>
        <v>32645.6533333333</v>
      </c>
      <c r="F103">
        <f t="shared" si="20"/>
        <v>35950.2181481482</v>
      </c>
      <c r="G103">
        <f t="shared" si="20"/>
        <v>32054.0855555556</v>
      </c>
      <c r="H103">
        <f t="shared" si="20"/>
        <v>31734.1485185185</v>
      </c>
      <c r="I103">
        <f t="shared" si="20"/>
        <v>34433.3933333333</v>
      </c>
      <c r="J103">
        <f t="shared" si="20"/>
        <v>32085.0055555556</v>
      </c>
      <c r="K103">
        <f t="shared" si="20"/>
        <v>33578.012962963</v>
      </c>
      <c r="L103">
        <f t="shared" si="20"/>
        <v>34389.0177777778</v>
      </c>
      <c r="M103">
        <f t="shared" si="20"/>
        <v>30158.742962963</v>
      </c>
      <c r="N103">
        <f t="shared" si="20"/>
        <v>30935.2240740741</v>
      </c>
      <c r="O103">
        <f t="shared" si="20"/>
        <v>32934.4577777778</v>
      </c>
      <c r="P103">
        <f t="shared" si="20"/>
        <v>35899.3318518519</v>
      </c>
      <c r="Q103">
        <f t="shared" si="20"/>
        <v>35394.7411111111</v>
      </c>
      <c r="R103">
        <f t="shared" si="20"/>
        <v>34835.4414814815</v>
      </c>
    </row>
    <row r="104" spans="2:18">
      <c r="B104">
        <f>B102/B103</f>
        <v>0.701133530706668</v>
      </c>
      <c r="C104">
        <f>C102/C103</f>
        <v>0.687593692571427</v>
      </c>
      <c r="D104">
        <f t="shared" ref="D104:R104" si="21">D102/D103</f>
        <v>0.685118140398802</v>
      </c>
      <c r="E104">
        <f t="shared" si="21"/>
        <v>0.666167650833486</v>
      </c>
      <c r="F104">
        <f t="shared" si="21"/>
        <v>0.636221463369586</v>
      </c>
      <c r="G104">
        <f t="shared" si="21"/>
        <v>0.647971468546867</v>
      </c>
      <c r="H104">
        <f t="shared" si="21"/>
        <v>0.661146834771869</v>
      </c>
      <c r="I104">
        <f t="shared" si="21"/>
        <v>0.667612491515844</v>
      </c>
      <c r="J104">
        <f t="shared" si="21"/>
        <v>0.666778461776035</v>
      </c>
      <c r="K104">
        <f t="shared" si="21"/>
        <v>0.673612655196089</v>
      </c>
      <c r="L104">
        <f t="shared" si="21"/>
        <v>0.680109710195967</v>
      </c>
      <c r="M104">
        <f t="shared" si="21"/>
        <v>0.679537901250149</v>
      </c>
      <c r="N104">
        <f t="shared" si="21"/>
        <v>0.676186406598167</v>
      </c>
      <c r="O104">
        <f t="shared" si="21"/>
        <v>0.658562054723969</v>
      </c>
      <c r="P104">
        <f t="shared" si="21"/>
        <v>0.650995130212028</v>
      </c>
      <c r="Q104">
        <f t="shared" si="21"/>
        <v>0.648036457680821</v>
      </c>
      <c r="R104">
        <f t="shared" si="21"/>
        <v>0.674007912966447</v>
      </c>
    </row>
    <row r="106" spans="2:2">
      <c r="B106" t="s">
        <v>31</v>
      </c>
    </row>
    <row r="108" spans="2:18">
      <c r="B108">
        <v>2004</v>
      </c>
      <c r="C108">
        <v>2005</v>
      </c>
      <c r="D108">
        <v>2006</v>
      </c>
      <c r="E108">
        <v>2007</v>
      </c>
      <c r="F108">
        <v>2008</v>
      </c>
      <c r="G108">
        <v>2009</v>
      </c>
      <c r="H108">
        <v>2010</v>
      </c>
      <c r="I108">
        <v>2011</v>
      </c>
      <c r="J108">
        <v>2012</v>
      </c>
      <c r="K108">
        <v>2013</v>
      </c>
      <c r="L108">
        <v>2014</v>
      </c>
      <c r="M108">
        <v>2015</v>
      </c>
      <c r="N108">
        <v>2016</v>
      </c>
      <c r="O108">
        <v>2017</v>
      </c>
      <c r="P108">
        <v>2018</v>
      </c>
      <c r="Q108">
        <v>2019</v>
      </c>
      <c r="R108">
        <v>2020</v>
      </c>
    </row>
    <row r="109" spans="2:18">
      <c r="B109">
        <f>STDEVP(C69:C95)</f>
        <v>11613.9201990756</v>
      </c>
      <c r="C109">
        <f>STDEVP(D69:D95)</f>
        <v>18156.1203538431</v>
      </c>
      <c r="D109">
        <f t="shared" ref="D109:R109" si="22">STDEVP(E69:E95)</f>
        <v>18747.4520416514</v>
      </c>
      <c r="E109">
        <f t="shared" si="22"/>
        <v>20077.5027819355</v>
      </c>
      <c r="F109">
        <f t="shared" si="22"/>
        <v>19175.9895697705</v>
      </c>
      <c r="G109">
        <f t="shared" si="22"/>
        <v>18251.5216109396</v>
      </c>
      <c r="H109">
        <f t="shared" si="22"/>
        <v>18496.804449658</v>
      </c>
      <c r="I109">
        <f t="shared" si="22"/>
        <v>18190.5807320573</v>
      </c>
      <c r="J109">
        <f t="shared" si="22"/>
        <v>17956.4379010684</v>
      </c>
      <c r="K109">
        <f t="shared" si="22"/>
        <v>18017.932964654</v>
      </c>
      <c r="L109">
        <f t="shared" si="22"/>
        <v>18042.9771983504</v>
      </c>
      <c r="M109">
        <f t="shared" si="22"/>
        <v>18578.4275591509</v>
      </c>
      <c r="N109">
        <f t="shared" si="22"/>
        <v>18765.5500568738</v>
      </c>
      <c r="O109">
        <f t="shared" si="22"/>
        <v>18591.9111081945</v>
      </c>
      <c r="P109">
        <f t="shared" si="22"/>
        <v>18715.802377563</v>
      </c>
      <c r="Q109">
        <f t="shared" si="22"/>
        <v>18802.6562688508</v>
      </c>
      <c r="R109">
        <f t="shared" si="22"/>
        <v>19959.9187812806</v>
      </c>
    </row>
    <row r="110" spans="2:18">
      <c r="B110">
        <f>AVERAGE(C69:C95)</f>
        <v>24973.7302222222</v>
      </c>
      <c r="C110">
        <f>AVERAGE(D69:D95)</f>
        <v>29597.8518518519</v>
      </c>
      <c r="D110">
        <f t="shared" ref="D110:R110" si="23">AVERAGE(E69:E95)</f>
        <v>31841.1074074074</v>
      </c>
      <c r="E110">
        <f t="shared" si="23"/>
        <v>34397.537037037</v>
      </c>
      <c r="F110">
        <f t="shared" si="23"/>
        <v>35381.8925925926</v>
      </c>
      <c r="G110">
        <f t="shared" si="23"/>
        <v>33899.9851851852</v>
      </c>
      <c r="H110">
        <f t="shared" si="23"/>
        <v>34726.8666666667</v>
      </c>
      <c r="I110">
        <f t="shared" si="23"/>
        <v>35704.9296296296</v>
      </c>
      <c r="J110">
        <f t="shared" si="23"/>
        <v>36077.762962963</v>
      </c>
      <c r="K110">
        <f t="shared" si="23"/>
        <v>36923.6555555555</v>
      </c>
      <c r="L110">
        <f t="shared" si="23"/>
        <v>37863.7592592592</v>
      </c>
      <c r="M110">
        <f t="shared" si="23"/>
        <v>39357.8222222222</v>
      </c>
      <c r="N110">
        <f t="shared" si="23"/>
        <v>41230.7</v>
      </c>
      <c r="O110">
        <f t="shared" si="23"/>
        <v>43171.7592592592</v>
      </c>
      <c r="P110">
        <f t="shared" si="23"/>
        <v>45056.1740740741</v>
      </c>
      <c r="Q110">
        <f t="shared" si="23"/>
        <v>46447.462962963</v>
      </c>
      <c r="R110">
        <f t="shared" si="23"/>
        <v>46270.1806296296</v>
      </c>
    </row>
    <row r="111" spans="2:18">
      <c r="B111">
        <f>B109/B110</f>
        <v>0.465045473612959</v>
      </c>
      <c r="C111">
        <f>C109/C110</f>
        <v>0.613426962359336</v>
      </c>
      <c r="D111">
        <f t="shared" ref="D111:R111" si="24">D109/D110</f>
        <v>0.588781407687161</v>
      </c>
      <c r="E111">
        <f t="shared" si="24"/>
        <v>0.583690127590163</v>
      </c>
      <c r="F111">
        <f t="shared" si="24"/>
        <v>0.541971843919538</v>
      </c>
      <c r="G111">
        <f t="shared" si="24"/>
        <v>0.538393203160331</v>
      </c>
      <c r="H111">
        <f t="shared" si="24"/>
        <v>0.532636722662128</v>
      </c>
      <c r="I111">
        <f t="shared" si="24"/>
        <v>0.509469726470539</v>
      </c>
      <c r="J111">
        <f t="shared" si="24"/>
        <v>0.49771483668492</v>
      </c>
      <c r="K111">
        <f t="shared" si="24"/>
        <v>0.487978037210972</v>
      </c>
      <c r="L111">
        <f t="shared" si="24"/>
        <v>0.476523661446483</v>
      </c>
      <c r="M111">
        <f t="shared" si="24"/>
        <v>0.472039013090037</v>
      </c>
      <c r="N111">
        <f t="shared" si="24"/>
        <v>0.455135373808202</v>
      </c>
      <c r="O111">
        <f t="shared" si="24"/>
        <v>0.430649837467697</v>
      </c>
      <c r="P111">
        <f t="shared" si="24"/>
        <v>0.415388185130711</v>
      </c>
      <c r="Q111">
        <f t="shared" si="24"/>
        <v>0.40481557160278</v>
      </c>
      <c r="R111">
        <f t="shared" si="24"/>
        <v>0.431377585081202</v>
      </c>
    </row>
    <row r="113" spans="2:2">
      <c r="B113" t="s">
        <v>34</v>
      </c>
    </row>
    <row r="115" spans="2:18">
      <c r="B115">
        <v>2004</v>
      </c>
      <c r="C115">
        <v>2005</v>
      </c>
      <c r="D115">
        <v>2006</v>
      </c>
      <c r="E115">
        <v>2007</v>
      </c>
      <c r="F115">
        <v>2008</v>
      </c>
      <c r="G115">
        <v>2009</v>
      </c>
      <c r="H115">
        <v>2010</v>
      </c>
      <c r="I115">
        <v>2011</v>
      </c>
      <c r="J115">
        <v>2012</v>
      </c>
      <c r="K115">
        <v>2013</v>
      </c>
      <c r="L115">
        <v>2014</v>
      </c>
      <c r="M115">
        <v>2015</v>
      </c>
      <c r="N115">
        <v>2016</v>
      </c>
      <c r="O115">
        <v>2017</v>
      </c>
      <c r="P115">
        <v>2018</v>
      </c>
      <c r="Q115">
        <v>2019</v>
      </c>
      <c r="R115">
        <v>2020</v>
      </c>
    </row>
    <row r="116" spans="2:18">
      <c r="B116">
        <f>STDEVP(Y69:Y94)</f>
        <v>11053.5816305804</v>
      </c>
      <c r="C116">
        <f>STDEVP(Z69:Z94)</f>
        <v>11418.6528599522</v>
      </c>
      <c r="D116">
        <f>STDEVP(AA69:AA95)</f>
        <v>11519.1513104734</v>
      </c>
      <c r="E116">
        <f t="shared" ref="E116:R116" si="25">STDEVP(AB69:AB95)</f>
        <v>12578.8795159403</v>
      </c>
      <c r="F116">
        <f t="shared" si="25"/>
        <v>12049.4423824671</v>
      </c>
      <c r="G116">
        <f t="shared" si="25"/>
        <v>10141.1149999925</v>
      </c>
      <c r="H116">
        <f t="shared" si="25"/>
        <v>10957.1288154921</v>
      </c>
      <c r="I116">
        <f t="shared" si="25"/>
        <v>11535.268730782</v>
      </c>
      <c r="J116">
        <f t="shared" si="25"/>
        <v>12463.0340320466</v>
      </c>
      <c r="K116">
        <f t="shared" si="25"/>
        <v>12256.1135944049</v>
      </c>
      <c r="L116">
        <f t="shared" si="25"/>
        <v>12623.3604729339</v>
      </c>
      <c r="M116">
        <f t="shared" si="25"/>
        <v>12106.852711538</v>
      </c>
      <c r="N116">
        <f t="shared" si="25"/>
        <v>12888.7016695641</v>
      </c>
      <c r="O116">
        <f t="shared" si="25"/>
        <v>13702.4337749914</v>
      </c>
      <c r="P116">
        <f t="shared" si="25"/>
        <v>13832.7164025257</v>
      </c>
      <c r="Q116">
        <f t="shared" si="25"/>
        <v>13153.991064798</v>
      </c>
      <c r="R116">
        <f t="shared" si="25"/>
        <v>14086.358235548</v>
      </c>
    </row>
    <row r="117" spans="2:18">
      <c r="B117">
        <f>AVERAGE(Y69:Y94)</f>
        <v>24311.5384615385</v>
      </c>
      <c r="C117">
        <f>AVERAGE(Z69:Z94)</f>
        <v>25567.6923076923</v>
      </c>
      <c r="D117">
        <f>AVERAGE(AA69:AA95)</f>
        <v>27741.1111111111</v>
      </c>
      <c r="E117">
        <f t="shared" ref="E117:R117" si="26">AVERAGE(AB69:AB95)</f>
        <v>29805.5555555556</v>
      </c>
      <c r="F117">
        <f t="shared" si="26"/>
        <v>31305.5555555556</v>
      </c>
      <c r="G117">
        <f t="shared" si="26"/>
        <v>29927.037037037</v>
      </c>
      <c r="H117">
        <f t="shared" si="26"/>
        <v>31001.4814814815</v>
      </c>
      <c r="I117">
        <f t="shared" si="26"/>
        <v>32338.8888888889</v>
      </c>
      <c r="J117">
        <f t="shared" si="26"/>
        <v>33261.1111111111</v>
      </c>
      <c r="K117">
        <f t="shared" si="26"/>
        <v>34395.9259259259</v>
      </c>
      <c r="L117">
        <f t="shared" si="26"/>
        <v>35453.3333333333</v>
      </c>
      <c r="M117">
        <f t="shared" si="26"/>
        <v>36413.7037037037</v>
      </c>
      <c r="N117">
        <f t="shared" si="26"/>
        <v>38613.7037037037</v>
      </c>
      <c r="O117">
        <f t="shared" si="26"/>
        <v>40977.7777777778</v>
      </c>
      <c r="P117">
        <f t="shared" si="26"/>
        <v>43042.962962963</v>
      </c>
      <c r="Q117">
        <f t="shared" si="26"/>
        <v>44259.2592592593</v>
      </c>
      <c r="R117">
        <f t="shared" si="26"/>
        <v>43699.2592592593</v>
      </c>
    </row>
    <row r="118" spans="2:18">
      <c r="B118">
        <f>B116/B117</f>
        <v>0.45466401264846</v>
      </c>
      <c r="C118">
        <f>C116/C117</f>
        <v>0.446604751126357</v>
      </c>
      <c r="D118">
        <f>D116/D117</f>
        <v>0.415237560757241</v>
      </c>
      <c r="E118">
        <f t="shared" ref="E118:R118" si="27">E116/E117</f>
        <v>0.422031372389424</v>
      </c>
      <c r="F118">
        <f t="shared" si="27"/>
        <v>0.384897893317495</v>
      </c>
      <c r="G118">
        <f t="shared" si="27"/>
        <v>0.338861310842168</v>
      </c>
      <c r="H118">
        <f t="shared" si="27"/>
        <v>0.353438877494846</v>
      </c>
      <c r="I118">
        <f t="shared" si="27"/>
        <v>0.356699599989824</v>
      </c>
      <c r="J118">
        <f t="shared" si="27"/>
        <v>0.37470287719532</v>
      </c>
      <c r="K118">
        <f t="shared" si="27"/>
        <v>0.356324572299619</v>
      </c>
      <c r="L118">
        <f t="shared" si="27"/>
        <v>0.356055673362182</v>
      </c>
      <c r="M118">
        <f t="shared" si="27"/>
        <v>0.332480672937057</v>
      </c>
      <c r="N118">
        <f t="shared" si="27"/>
        <v>0.333785688326184</v>
      </c>
      <c r="O118">
        <f t="shared" si="27"/>
        <v>0.334386941363673</v>
      </c>
      <c r="P118">
        <f t="shared" si="27"/>
        <v>0.321369985947023</v>
      </c>
      <c r="Q118">
        <f t="shared" si="27"/>
        <v>0.297203145397109</v>
      </c>
      <c r="R118">
        <f t="shared" si="27"/>
        <v>0.322347757704001</v>
      </c>
    </row>
  </sheetData>
  <sortState ref="Q36:U62">
    <sortCondition ref="T36:T62" descending="1"/>
  </sortState>
  <pageMargins left="0.699305555555556" right="0.699305555555556" top="0.75" bottom="0.75" header="0.3" footer="0.3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I98"/>
  <sheetViews>
    <sheetView tabSelected="1" zoomScale="200" zoomScaleNormal="200" topLeftCell="H81" workbookViewId="0">
      <selection activeCell="H86" sqref="H86"/>
    </sheetView>
  </sheetViews>
  <sheetFormatPr defaultColWidth="9" defaultRowHeight="14.4"/>
  <cols>
    <col min="3" max="3" width="12" customWidth="1"/>
    <col min="6" max="6" width="14.2222222222222" customWidth="1"/>
    <col min="7" max="7" width="8.55555555555556" customWidth="1"/>
    <col min="8" max="8" width="19.6666666666667" customWidth="1"/>
  </cols>
  <sheetData>
    <row r="3" spans="3:3">
      <c r="C3" t="s">
        <v>31</v>
      </c>
    </row>
    <row r="4" ht="15.15"/>
    <row r="5" spans="3:6">
      <c r="C5" s="1"/>
      <c r="D5" s="2">
        <v>2004</v>
      </c>
      <c r="E5" s="2">
        <v>2020</v>
      </c>
      <c r="F5" s="3" t="s">
        <v>38</v>
      </c>
    </row>
    <row r="6" spans="3:6">
      <c r="C6" s="4" t="s">
        <v>74</v>
      </c>
      <c r="D6" s="5">
        <v>8982.845</v>
      </c>
      <c r="E6" s="5">
        <v>31945.75</v>
      </c>
      <c r="F6" s="6">
        <f t="shared" ref="F6:F32" si="0">((E6/D6)*100)-100</f>
        <v>255.630649309879</v>
      </c>
    </row>
    <row r="7" spans="3:6">
      <c r="C7" s="4" t="s">
        <v>75</v>
      </c>
      <c r="D7" s="5">
        <v>13019.575</v>
      </c>
      <c r="E7" s="5">
        <v>39191.949</v>
      </c>
      <c r="F7" s="6">
        <f t="shared" si="0"/>
        <v>201.02325920777</v>
      </c>
    </row>
    <row r="8" spans="3:6">
      <c r="C8" s="4" t="s">
        <v>76</v>
      </c>
      <c r="D8" s="5">
        <v>9193.831</v>
      </c>
      <c r="E8" s="5">
        <v>24619.951</v>
      </c>
      <c r="F8" s="6">
        <f t="shared" si="0"/>
        <v>167.787726356945</v>
      </c>
    </row>
    <row r="9" spans="3:6">
      <c r="C9" s="4" t="s">
        <v>77</v>
      </c>
      <c r="D9" s="5">
        <v>12268.416</v>
      </c>
      <c r="E9" s="5">
        <v>32212.393</v>
      </c>
      <c r="F9" s="6">
        <f t="shared" si="0"/>
        <v>162.563586040773</v>
      </c>
    </row>
    <row r="10" spans="3:6">
      <c r="C10" s="4" t="s">
        <v>78</v>
      </c>
      <c r="D10" s="5">
        <v>14524.284</v>
      </c>
      <c r="E10" s="5">
        <v>37925.117</v>
      </c>
      <c r="F10" s="6">
        <f t="shared" si="0"/>
        <v>161.115226058648</v>
      </c>
    </row>
    <row r="11" spans="3:6">
      <c r="C11" s="4" t="s">
        <v>79</v>
      </c>
      <c r="D11" s="5">
        <v>13342.615</v>
      </c>
      <c r="E11" s="5">
        <v>34406.235</v>
      </c>
      <c r="F11" s="6">
        <f t="shared" si="0"/>
        <v>157.867254657352</v>
      </c>
    </row>
    <row r="12" spans="3:6">
      <c r="C12" s="4" t="s">
        <v>80</v>
      </c>
      <c r="D12" s="5">
        <v>38701.253</v>
      </c>
      <c r="E12" s="5">
        <v>95237.241</v>
      </c>
      <c r="F12" s="6">
        <f t="shared" si="0"/>
        <v>146.083094518929</v>
      </c>
    </row>
    <row r="13" spans="3:6">
      <c r="C13" s="4" t="s">
        <v>81</v>
      </c>
      <c r="D13" s="5">
        <v>15213.725</v>
      </c>
      <c r="E13" s="5">
        <v>32014.553</v>
      </c>
      <c r="F13" s="6">
        <f t="shared" si="0"/>
        <v>110.432047378272</v>
      </c>
    </row>
    <row r="14" spans="3:6">
      <c r="C14" s="4" t="s">
        <v>82</v>
      </c>
      <c r="D14" s="5">
        <v>16258.522</v>
      </c>
      <c r="E14" s="5">
        <v>33253.88</v>
      </c>
      <c r="F14" s="6">
        <f t="shared" si="0"/>
        <v>104.531998665069</v>
      </c>
    </row>
    <row r="15" spans="3:6">
      <c r="C15" s="4" t="s">
        <v>83</v>
      </c>
      <c r="D15" s="5">
        <v>20914.733</v>
      </c>
      <c r="E15" s="5">
        <v>42049.186</v>
      </c>
      <c r="F15" s="6">
        <f t="shared" si="0"/>
        <v>101.050551302759</v>
      </c>
    </row>
    <row r="16" spans="3:6">
      <c r="C16" s="4" t="s">
        <v>84</v>
      </c>
      <c r="D16" s="5">
        <v>14663.032</v>
      </c>
      <c r="E16" s="5">
        <v>29133.989</v>
      </c>
      <c r="F16" s="6">
        <f t="shared" si="0"/>
        <v>98.690073103571</v>
      </c>
    </row>
    <row r="17" spans="3:6">
      <c r="C17" s="4" t="s">
        <v>54</v>
      </c>
      <c r="D17" s="5">
        <v>21527.471</v>
      </c>
      <c r="E17" s="5">
        <v>42640.116</v>
      </c>
      <c r="F17" s="6">
        <f t="shared" si="0"/>
        <v>98.0730388627628</v>
      </c>
    </row>
    <row r="18" spans="3:6">
      <c r="C18" s="4" t="s">
        <v>85</v>
      </c>
      <c r="D18" s="5">
        <v>32911.402</v>
      </c>
      <c r="E18" s="5">
        <v>60551.64</v>
      </c>
      <c r="F18" s="6">
        <f t="shared" si="0"/>
        <v>83.9837755924223</v>
      </c>
    </row>
    <row r="19" spans="3:6">
      <c r="C19" s="4" t="s">
        <v>86</v>
      </c>
      <c r="D19" s="5">
        <v>64638.981</v>
      </c>
      <c r="E19" s="5">
        <v>118503.551</v>
      </c>
      <c r="F19" s="6">
        <f t="shared" si="0"/>
        <v>83.3314033833547</v>
      </c>
    </row>
    <row r="20" spans="3:6">
      <c r="C20" s="4" t="s">
        <v>87</v>
      </c>
      <c r="D20" s="5">
        <v>22742.09</v>
      </c>
      <c r="E20" s="5">
        <v>40124.26</v>
      </c>
      <c r="F20" s="6">
        <f t="shared" si="0"/>
        <v>76.4317175774082</v>
      </c>
    </row>
    <row r="21" spans="3:6">
      <c r="C21" s="4" t="s">
        <v>88</v>
      </c>
      <c r="D21" s="5">
        <v>31307.862</v>
      </c>
      <c r="E21" s="5">
        <v>54263.65</v>
      </c>
      <c r="F21" s="6">
        <f t="shared" si="0"/>
        <v>73.3227583537962</v>
      </c>
    </row>
    <row r="22" spans="3:6">
      <c r="C22" s="4" t="s">
        <v>89</v>
      </c>
      <c r="D22" s="5">
        <v>35780.107</v>
      </c>
      <c r="E22" s="5">
        <v>59334.215</v>
      </c>
      <c r="F22" s="6">
        <f t="shared" si="0"/>
        <v>65.8301776459193</v>
      </c>
    </row>
    <row r="23" spans="3:6">
      <c r="C23" s="4" t="s">
        <v>90</v>
      </c>
      <c r="D23" s="5">
        <v>33745.848</v>
      </c>
      <c r="E23" s="5">
        <v>55648.875</v>
      </c>
      <c r="F23" s="6">
        <f t="shared" si="0"/>
        <v>64.9058426387744</v>
      </c>
    </row>
    <row r="24" spans="3:6">
      <c r="C24" s="4" t="s">
        <v>91</v>
      </c>
      <c r="D24" s="5">
        <v>32036.501</v>
      </c>
      <c r="E24" s="5">
        <v>52626.582</v>
      </c>
      <c r="F24" s="6">
        <f t="shared" si="0"/>
        <v>64.2706923580699</v>
      </c>
    </row>
    <row r="25" spans="3:6">
      <c r="C25" s="4" t="s">
        <v>92</v>
      </c>
      <c r="D25" s="5">
        <v>31175.883</v>
      </c>
      <c r="E25" s="5">
        <v>50810.527</v>
      </c>
      <c r="F25" s="6">
        <f t="shared" si="0"/>
        <v>62.9802337916139</v>
      </c>
    </row>
    <row r="26" spans="3:6">
      <c r="C26" s="4" t="s">
        <v>93</v>
      </c>
      <c r="D26" s="5">
        <v>33830.555</v>
      </c>
      <c r="E26" s="5">
        <v>54929.527</v>
      </c>
      <c r="F26" s="6">
        <f t="shared" si="0"/>
        <v>62.3666150318846</v>
      </c>
    </row>
    <row r="27" spans="3:6">
      <c r="C27" s="4" t="s">
        <v>94</v>
      </c>
      <c r="D27" s="5">
        <v>29036.387</v>
      </c>
      <c r="E27" s="5">
        <v>46712.01</v>
      </c>
      <c r="F27" s="6">
        <f t="shared" si="0"/>
        <v>60.8740440055438</v>
      </c>
    </row>
    <row r="28" spans="3:6">
      <c r="C28" s="4" t="s">
        <v>95</v>
      </c>
      <c r="D28" s="5">
        <v>21460.021</v>
      </c>
      <c r="E28" s="5">
        <v>34090.731</v>
      </c>
      <c r="F28" s="6">
        <f t="shared" si="0"/>
        <v>58.8569321530487</v>
      </c>
    </row>
    <row r="29" spans="3:6">
      <c r="C29" s="4" t="s">
        <v>48</v>
      </c>
      <c r="D29" s="5">
        <v>25923.233</v>
      </c>
      <c r="E29" s="5">
        <v>38458.191</v>
      </c>
      <c r="F29" s="6">
        <f t="shared" si="0"/>
        <v>48.3541462594577</v>
      </c>
    </row>
    <row r="30" spans="3:6">
      <c r="C30" s="4" t="s">
        <v>96</v>
      </c>
      <c r="D30" s="5">
        <v>26121.975</v>
      </c>
      <c r="E30" s="5">
        <v>38343.155</v>
      </c>
      <c r="F30" s="6">
        <f t="shared" si="0"/>
        <v>46.7850535803667</v>
      </c>
    </row>
    <row r="31" spans="3:6">
      <c r="C31" s="4" t="s">
        <v>97</v>
      </c>
      <c r="D31" s="5">
        <v>29530.215</v>
      </c>
      <c r="E31" s="5">
        <v>41890.209</v>
      </c>
      <c r="F31" s="6">
        <f t="shared" si="0"/>
        <v>41.8554148691433</v>
      </c>
    </row>
    <row r="32" ht="15.15" spans="3:6">
      <c r="C32" s="7" t="s">
        <v>98</v>
      </c>
      <c r="D32" s="8">
        <v>25439.354</v>
      </c>
      <c r="E32" s="8">
        <v>28377.394</v>
      </c>
      <c r="F32" s="9">
        <f t="shared" si="0"/>
        <v>11.5491926406622</v>
      </c>
    </row>
    <row r="36" spans="3:3">
      <c r="C36" t="s">
        <v>30</v>
      </c>
    </row>
    <row r="37" ht="15.15"/>
    <row r="38" spans="3:9">
      <c r="C38" s="1"/>
      <c r="D38" s="2">
        <v>2004</v>
      </c>
      <c r="E38" s="2">
        <v>2020</v>
      </c>
      <c r="F38" s="2" t="s">
        <v>36</v>
      </c>
      <c r="G38" s="10">
        <v>2008</v>
      </c>
      <c r="H38" s="3" t="s">
        <v>37</v>
      </c>
      <c r="I38" s="12"/>
    </row>
    <row r="39" spans="3:9">
      <c r="C39" s="4" t="s">
        <v>74</v>
      </c>
      <c r="D39" s="5">
        <v>3494.94</v>
      </c>
      <c r="E39" s="11">
        <v>12896.09</v>
      </c>
      <c r="F39" s="5">
        <f t="shared" ref="F39:F65" si="1">((E39/D39)*100)-100</f>
        <v>268.993172987233</v>
      </c>
      <c r="G39" s="11">
        <v>10435.04</v>
      </c>
      <c r="H39" s="6">
        <f t="shared" ref="H39:H65" si="2">((E39/G39)*100)-100</f>
        <v>23.5844807494748</v>
      </c>
      <c r="I39" s="12"/>
    </row>
    <row r="40" spans="3:9">
      <c r="C40" s="4" t="s">
        <v>75</v>
      </c>
      <c r="D40" s="5">
        <v>6700.33</v>
      </c>
      <c r="E40" s="11">
        <v>19997.59</v>
      </c>
      <c r="F40" s="5">
        <f t="shared" si="1"/>
        <v>198.456792426642</v>
      </c>
      <c r="G40" s="11">
        <v>14945</v>
      </c>
      <c r="H40" s="6">
        <f t="shared" si="2"/>
        <v>33.8078956172633</v>
      </c>
      <c r="I40" s="12"/>
    </row>
    <row r="41" spans="3:9">
      <c r="C41" s="4" t="s">
        <v>76</v>
      </c>
      <c r="D41" s="5">
        <v>3389.71</v>
      </c>
      <c r="E41" s="11">
        <v>9975.78</v>
      </c>
      <c r="F41" s="5">
        <f t="shared" si="1"/>
        <v>194.295972221813</v>
      </c>
      <c r="G41" s="11">
        <v>7265.74</v>
      </c>
      <c r="H41" s="6">
        <f t="shared" si="2"/>
        <v>37.2988849036712</v>
      </c>
      <c r="I41" s="12"/>
    </row>
    <row r="42" spans="3:9">
      <c r="C42" s="4" t="s">
        <v>77</v>
      </c>
      <c r="D42" s="5">
        <v>6363.72</v>
      </c>
      <c r="E42" s="5">
        <v>17619.95</v>
      </c>
      <c r="F42" s="5">
        <f t="shared" si="1"/>
        <v>176.881289560194</v>
      </c>
      <c r="G42" s="11">
        <v>16422.11</v>
      </c>
      <c r="H42" s="6">
        <f t="shared" si="2"/>
        <v>7.29406878896803</v>
      </c>
      <c r="I42" s="12"/>
    </row>
    <row r="43" spans="3:9">
      <c r="C43" s="4" t="s">
        <v>78</v>
      </c>
      <c r="D43" s="5">
        <v>8912.99</v>
      </c>
      <c r="E43" s="5">
        <v>23312.28</v>
      </c>
      <c r="F43" s="5">
        <f t="shared" si="1"/>
        <v>161.553979079972</v>
      </c>
      <c r="G43" s="11">
        <v>18227.12</v>
      </c>
      <c r="H43" s="6">
        <f t="shared" si="2"/>
        <v>27.898867182528</v>
      </c>
      <c r="I43" s="12"/>
    </row>
    <row r="44" spans="3:9">
      <c r="C44" s="4" t="s">
        <v>79</v>
      </c>
      <c r="D44" s="5">
        <v>6681.39</v>
      </c>
      <c r="E44" s="5">
        <v>15656.18</v>
      </c>
      <c r="F44" s="5">
        <f t="shared" si="1"/>
        <v>134.325192811675</v>
      </c>
      <c r="G44" s="11">
        <v>13996.03</v>
      </c>
      <c r="H44" s="6">
        <f t="shared" si="2"/>
        <v>11.8615778903018</v>
      </c>
      <c r="I44" s="12"/>
    </row>
    <row r="45" spans="3:9">
      <c r="C45" s="4" t="s">
        <v>83</v>
      </c>
      <c r="D45" s="5">
        <v>11749.85</v>
      </c>
      <c r="E45" s="5">
        <v>22762.2</v>
      </c>
      <c r="F45" s="5">
        <f t="shared" si="1"/>
        <v>93.723324127542</v>
      </c>
      <c r="G45" s="11">
        <v>22804.58</v>
      </c>
      <c r="H45" s="6">
        <f t="shared" si="2"/>
        <v>-0.185839861992648</v>
      </c>
      <c r="I45" s="12"/>
    </row>
    <row r="46" spans="3:9">
      <c r="C46" s="4" t="s">
        <v>54</v>
      </c>
      <c r="D46" s="5">
        <v>15197.06</v>
      </c>
      <c r="E46" s="5">
        <v>27884.64</v>
      </c>
      <c r="F46" s="5">
        <f t="shared" si="1"/>
        <v>83.4870692094392</v>
      </c>
      <c r="G46" s="11">
        <v>22205.36</v>
      </c>
      <c r="H46" s="6">
        <f t="shared" si="2"/>
        <v>25.5761671956681</v>
      </c>
      <c r="I46" s="12"/>
    </row>
    <row r="47" spans="3:9">
      <c r="C47" s="4" t="s">
        <v>81</v>
      </c>
      <c r="D47" s="5">
        <v>10671.82</v>
      </c>
      <c r="E47" s="5">
        <v>19156.89</v>
      </c>
      <c r="F47" s="5">
        <f t="shared" si="1"/>
        <v>79.5091184071696</v>
      </c>
      <c r="G47" s="11">
        <v>18677.29</v>
      </c>
      <c r="H47" s="6">
        <f t="shared" si="2"/>
        <v>2.56782434710816</v>
      </c>
      <c r="I47" s="12"/>
    </row>
    <row r="48" spans="3:9">
      <c r="C48" s="4" t="s">
        <v>80</v>
      </c>
      <c r="D48" s="5">
        <v>47644.93</v>
      </c>
      <c r="E48" s="11">
        <v>83812.8</v>
      </c>
      <c r="F48" s="5">
        <f t="shared" si="1"/>
        <v>75.9112669490752</v>
      </c>
      <c r="G48" s="11">
        <v>61213.31</v>
      </c>
      <c r="H48" s="6">
        <f t="shared" si="2"/>
        <v>36.9192419099703</v>
      </c>
      <c r="I48" s="12"/>
    </row>
    <row r="49" spans="3:9">
      <c r="C49" s="4" t="s">
        <v>82</v>
      </c>
      <c r="D49" s="5">
        <v>10285.79</v>
      </c>
      <c r="E49" s="5">
        <v>15899.15</v>
      </c>
      <c r="F49" s="5">
        <f t="shared" si="1"/>
        <v>54.573931608559</v>
      </c>
      <c r="G49" s="11">
        <v>15753.47</v>
      </c>
      <c r="H49" s="6">
        <f t="shared" si="2"/>
        <v>0.924748642680001</v>
      </c>
      <c r="I49" s="12"/>
    </row>
    <row r="50" spans="3:9">
      <c r="C50" s="4" t="s">
        <v>86</v>
      </c>
      <c r="D50" s="5">
        <v>75716.35</v>
      </c>
      <c r="E50" s="5">
        <v>115873.6</v>
      </c>
      <c r="F50" s="5">
        <f t="shared" si="1"/>
        <v>53.0364313652203</v>
      </c>
      <c r="G50" s="11">
        <v>114293.84</v>
      </c>
      <c r="H50" s="6">
        <f t="shared" si="2"/>
        <v>1.38219172616827</v>
      </c>
      <c r="I50" s="12"/>
    </row>
    <row r="51" spans="3:9">
      <c r="C51" s="4" t="s">
        <v>87</v>
      </c>
      <c r="D51" s="5">
        <v>17233.14</v>
      </c>
      <c r="E51" s="5">
        <v>25179.67</v>
      </c>
      <c r="F51" s="5">
        <f t="shared" si="1"/>
        <v>46.1119099595315</v>
      </c>
      <c r="G51" s="11">
        <v>27483.34</v>
      </c>
      <c r="H51" s="6">
        <f t="shared" si="2"/>
        <v>-8.38205982242334</v>
      </c>
      <c r="I51" s="12"/>
    </row>
    <row r="52" spans="3:9">
      <c r="C52" s="4" t="s">
        <v>84</v>
      </c>
      <c r="D52" s="5">
        <v>9661.17</v>
      </c>
      <c r="E52" s="5">
        <v>13828.47</v>
      </c>
      <c r="F52" s="5">
        <f t="shared" si="1"/>
        <v>43.1345271845956</v>
      </c>
      <c r="G52" s="11">
        <v>16296.81</v>
      </c>
      <c r="H52" s="6">
        <f t="shared" si="2"/>
        <v>-15.1461543700884</v>
      </c>
      <c r="I52" s="12"/>
    </row>
    <row r="53" spans="3:9">
      <c r="C53" s="4" t="s">
        <v>88</v>
      </c>
      <c r="D53" s="5">
        <v>34044.05</v>
      </c>
      <c r="E53" s="5">
        <v>45723.64</v>
      </c>
      <c r="F53" s="5">
        <f t="shared" si="1"/>
        <v>34.3072871764669</v>
      </c>
      <c r="G53" s="11">
        <v>45427.15</v>
      </c>
      <c r="H53" s="6">
        <f t="shared" si="2"/>
        <v>0.652671365031708</v>
      </c>
      <c r="I53" s="12"/>
    </row>
    <row r="54" spans="3:9">
      <c r="C54" s="4" t="s">
        <v>85</v>
      </c>
      <c r="D54" s="5">
        <v>46511.6</v>
      </c>
      <c r="E54" s="5">
        <v>60908.84</v>
      </c>
      <c r="F54" s="5">
        <f t="shared" si="1"/>
        <v>30.9540845724507</v>
      </c>
      <c r="G54" s="11">
        <v>64322.06</v>
      </c>
      <c r="H54" s="6">
        <f t="shared" si="2"/>
        <v>-5.30645318262506</v>
      </c>
      <c r="I54" s="12"/>
    </row>
    <row r="55" spans="3:9">
      <c r="C55" s="4" t="s">
        <v>90</v>
      </c>
      <c r="D55" s="5">
        <v>36821.52</v>
      </c>
      <c r="E55" s="5">
        <v>48105.36</v>
      </c>
      <c r="F55" s="5">
        <f t="shared" si="1"/>
        <v>30.6446882149352</v>
      </c>
      <c r="G55" s="11">
        <v>51708.77</v>
      </c>
      <c r="H55" s="6">
        <f t="shared" si="2"/>
        <v>-6.96866314940385</v>
      </c>
      <c r="I55" s="12"/>
    </row>
    <row r="56" spans="3:9">
      <c r="C56" s="4" t="s">
        <v>92</v>
      </c>
      <c r="D56" s="5">
        <v>37702.85</v>
      </c>
      <c r="E56" s="5">
        <v>49041.34</v>
      </c>
      <c r="F56" s="5">
        <f t="shared" si="1"/>
        <v>30.0732968462596</v>
      </c>
      <c r="G56" s="11">
        <v>53554.04</v>
      </c>
      <c r="H56" s="6">
        <f t="shared" si="2"/>
        <v>-8.42644177731503</v>
      </c>
      <c r="I56" s="12"/>
    </row>
    <row r="57" spans="3:9">
      <c r="C57" s="4" t="s">
        <v>89</v>
      </c>
      <c r="D57" s="5">
        <v>40362.39</v>
      </c>
      <c r="E57" s="5">
        <v>52304.06</v>
      </c>
      <c r="F57" s="5">
        <f t="shared" si="1"/>
        <v>29.5861320402483</v>
      </c>
      <c r="G57" s="11">
        <v>57644.48</v>
      </c>
      <c r="H57" s="6">
        <f t="shared" si="2"/>
        <v>-9.26440831802108</v>
      </c>
      <c r="I57" s="12"/>
    </row>
    <row r="58" spans="3:9">
      <c r="C58" s="4" t="s">
        <v>91</v>
      </c>
      <c r="D58" s="5">
        <v>35364.38</v>
      </c>
      <c r="E58" s="5">
        <v>44594.38</v>
      </c>
      <c r="F58" s="5">
        <f t="shared" si="1"/>
        <v>26.0997082374977</v>
      </c>
      <c r="G58" s="11">
        <v>48106.89</v>
      </c>
      <c r="H58" s="6">
        <f t="shared" si="2"/>
        <v>-7.30146970631442</v>
      </c>
      <c r="I58" s="12"/>
    </row>
    <row r="59" spans="3:9">
      <c r="C59" s="4" t="s">
        <v>95</v>
      </c>
      <c r="D59" s="5">
        <v>18031</v>
      </c>
      <c r="E59" s="5">
        <v>22439.88</v>
      </c>
      <c r="F59" s="5">
        <f t="shared" si="1"/>
        <v>24.4516665742333</v>
      </c>
      <c r="G59" s="11">
        <v>24847.55</v>
      </c>
      <c r="H59" s="6">
        <f t="shared" si="2"/>
        <v>-9.68976820652337</v>
      </c>
      <c r="I59" s="12"/>
    </row>
    <row r="60" spans="3:9">
      <c r="C60" s="4" t="s">
        <v>93</v>
      </c>
      <c r="D60" s="5">
        <v>42821.67</v>
      </c>
      <c r="E60" s="5">
        <v>51925.71</v>
      </c>
      <c r="F60" s="5">
        <f t="shared" si="1"/>
        <v>21.2603571976525</v>
      </c>
      <c r="G60" s="11">
        <v>56152.55</v>
      </c>
      <c r="H60" s="6">
        <f t="shared" si="2"/>
        <v>-7.52742306449129</v>
      </c>
      <c r="I60" s="12"/>
    </row>
    <row r="61" spans="3:9">
      <c r="C61" s="4" t="s">
        <v>94</v>
      </c>
      <c r="D61" s="5">
        <v>33741.26</v>
      </c>
      <c r="E61" s="5">
        <v>38625.07</v>
      </c>
      <c r="F61" s="5">
        <f t="shared" si="1"/>
        <v>14.4742964548449</v>
      </c>
      <c r="G61" s="11">
        <v>45334.12</v>
      </c>
      <c r="H61" s="6">
        <f t="shared" si="2"/>
        <v>-14.7991181917726</v>
      </c>
      <c r="I61" s="12"/>
    </row>
    <row r="62" spans="3:9">
      <c r="C62" s="4" t="s">
        <v>48</v>
      </c>
      <c r="D62" s="5">
        <v>23792.62</v>
      </c>
      <c r="E62" s="5">
        <v>26623.8</v>
      </c>
      <c r="F62" s="5">
        <f t="shared" si="1"/>
        <v>11.8994041009355</v>
      </c>
      <c r="G62" s="11">
        <v>35397.36</v>
      </c>
      <c r="H62" s="6">
        <f t="shared" si="2"/>
        <v>-24.7859162378211</v>
      </c>
      <c r="I62" s="12"/>
    </row>
    <row r="63" spans="3:9">
      <c r="C63" s="4" t="s">
        <v>96</v>
      </c>
      <c r="D63" s="5">
        <v>24861.28</v>
      </c>
      <c r="E63" s="5">
        <v>27057.16</v>
      </c>
      <c r="F63" s="5">
        <f t="shared" si="1"/>
        <v>8.83252994214297</v>
      </c>
      <c r="G63" s="11">
        <v>35366.26</v>
      </c>
      <c r="H63" s="6">
        <f t="shared" si="2"/>
        <v>-23.4944266088639</v>
      </c>
      <c r="I63" s="12"/>
    </row>
    <row r="64" spans="3:9">
      <c r="C64" s="4" t="s">
        <v>97</v>
      </c>
      <c r="D64" s="5">
        <v>31259.72</v>
      </c>
      <c r="E64" s="5">
        <v>31676.2</v>
      </c>
      <c r="F64" s="5">
        <f t="shared" si="1"/>
        <v>1.33232159469119</v>
      </c>
      <c r="G64" s="11">
        <v>40778.34</v>
      </c>
      <c r="H64" s="6">
        <f t="shared" si="2"/>
        <v>-22.3210165004264</v>
      </c>
      <c r="I64" s="12"/>
    </row>
    <row r="65" ht="15.15" spans="3:9">
      <c r="C65" s="7" t="s">
        <v>98</v>
      </c>
      <c r="D65" s="8">
        <v>21955.1</v>
      </c>
      <c r="E65" s="8">
        <v>17676.19</v>
      </c>
      <c r="F65" s="8">
        <f t="shared" si="1"/>
        <v>-19.4893669352451</v>
      </c>
      <c r="G65" s="13">
        <v>31997.28</v>
      </c>
      <c r="H65" s="9">
        <f t="shared" si="2"/>
        <v>-44.7572106129021</v>
      </c>
      <c r="I65" s="12"/>
    </row>
    <row r="69" spans="3:3">
      <c r="C69" t="s">
        <v>34</v>
      </c>
    </row>
    <row r="70" ht="15.15"/>
    <row r="71" spans="3:6">
      <c r="C71" s="1"/>
      <c r="D71" s="2">
        <v>2004</v>
      </c>
      <c r="E71" s="2">
        <v>2020</v>
      </c>
      <c r="F71" s="3" t="s">
        <v>38</v>
      </c>
    </row>
    <row r="72" spans="3:6">
      <c r="C72" s="4" t="s">
        <v>74</v>
      </c>
      <c r="D72" s="5">
        <v>8610</v>
      </c>
      <c r="E72" s="5">
        <v>31610</v>
      </c>
      <c r="F72" s="6">
        <f t="shared" ref="F72:F98" si="3">((E72/D72)*100)-100</f>
        <v>267.131242740999</v>
      </c>
    </row>
    <row r="73" spans="3:6">
      <c r="C73" s="4" t="s">
        <v>75</v>
      </c>
      <c r="D73" s="5">
        <v>12730</v>
      </c>
      <c r="E73" s="5">
        <v>37760</v>
      </c>
      <c r="F73" s="6">
        <f t="shared" si="3"/>
        <v>196.622152395915</v>
      </c>
    </row>
    <row r="74" spans="3:6">
      <c r="C74" s="4" t="s">
        <v>78</v>
      </c>
      <c r="D74" s="5">
        <v>13720</v>
      </c>
      <c r="E74" s="5">
        <v>37520</v>
      </c>
      <c r="F74" s="6">
        <f t="shared" si="3"/>
        <v>173.469387755102</v>
      </c>
    </row>
    <row r="75" spans="3:6">
      <c r="C75" s="4" t="s">
        <v>77</v>
      </c>
      <c r="D75" s="5">
        <v>12030</v>
      </c>
      <c r="E75" s="5">
        <v>31460</v>
      </c>
      <c r="F75" s="6">
        <f t="shared" si="3"/>
        <v>161.512884455528</v>
      </c>
    </row>
    <row r="76" spans="3:6">
      <c r="C76" s="4" t="s">
        <v>76</v>
      </c>
      <c r="D76" s="5">
        <v>9310</v>
      </c>
      <c r="E76" s="5">
        <v>24150</v>
      </c>
      <c r="F76" s="6">
        <f t="shared" si="3"/>
        <v>159.398496240602</v>
      </c>
    </row>
    <row r="77" spans="3:6">
      <c r="C77" s="4" t="s">
        <v>79</v>
      </c>
      <c r="D77" s="5">
        <v>12930</v>
      </c>
      <c r="E77" s="5">
        <v>33000</v>
      </c>
      <c r="F77" s="6">
        <f t="shared" si="3"/>
        <v>155.220417633411</v>
      </c>
    </row>
    <row r="78" spans="3:6">
      <c r="C78" s="4" t="s">
        <v>80</v>
      </c>
      <c r="D78" s="5">
        <v>33430</v>
      </c>
      <c r="E78" s="5">
        <v>70910</v>
      </c>
      <c r="F78" s="6">
        <f t="shared" si="3"/>
        <v>112.114866886031</v>
      </c>
    </row>
    <row r="79" spans="3:6">
      <c r="C79" s="4" t="s">
        <v>81</v>
      </c>
      <c r="D79" s="5">
        <v>14640</v>
      </c>
      <c r="E79" s="5">
        <v>31000</v>
      </c>
      <c r="F79" s="6">
        <f t="shared" si="3"/>
        <v>111.748633879781</v>
      </c>
    </row>
    <row r="80" spans="3:6">
      <c r="C80" s="4" t="s">
        <v>82</v>
      </c>
      <c r="D80" s="5">
        <v>15280</v>
      </c>
      <c r="E80" s="5">
        <v>32190</v>
      </c>
      <c r="F80" s="6">
        <f t="shared" si="3"/>
        <v>110.667539267016</v>
      </c>
    </row>
    <row r="81" spans="3:6">
      <c r="C81" s="4" t="s">
        <v>83</v>
      </c>
      <c r="D81" s="5">
        <v>19940</v>
      </c>
      <c r="E81" s="5">
        <v>40160</v>
      </c>
      <c r="F81" s="6">
        <f t="shared" si="3"/>
        <v>101.404212637914</v>
      </c>
    </row>
    <row r="82" spans="3:6">
      <c r="C82" s="4" t="s">
        <v>84</v>
      </c>
      <c r="D82" s="5">
        <v>14420</v>
      </c>
      <c r="E82" s="5">
        <v>28950</v>
      </c>
      <c r="F82" s="6">
        <f t="shared" si="3"/>
        <v>100.762829403606</v>
      </c>
    </row>
    <row r="83" spans="3:6">
      <c r="C83" s="4" t="s">
        <v>85</v>
      </c>
      <c r="D83" s="5">
        <v>32980</v>
      </c>
      <c r="E83" s="5">
        <v>62260</v>
      </c>
      <c r="F83" s="6">
        <f t="shared" si="3"/>
        <v>88.7810794420861</v>
      </c>
    </row>
    <row r="84" spans="3:6">
      <c r="C84" s="4" t="s">
        <v>88</v>
      </c>
      <c r="D84" s="5">
        <v>31520</v>
      </c>
      <c r="E84" s="5">
        <v>56320</v>
      </c>
      <c r="F84" s="6">
        <f t="shared" si="3"/>
        <v>78.6802030456853</v>
      </c>
    </row>
    <row r="85" spans="3:6">
      <c r="C85" s="4" t="s">
        <v>54</v>
      </c>
      <c r="D85" s="5">
        <v>21460</v>
      </c>
      <c r="E85" s="5">
        <v>37980</v>
      </c>
      <c r="F85" s="6">
        <f t="shared" si="3"/>
        <v>76.9804287045666</v>
      </c>
    </row>
    <row r="86" spans="3:6">
      <c r="C86" s="4" t="s">
        <v>87</v>
      </c>
      <c r="D86" s="5">
        <v>22440</v>
      </c>
      <c r="E86" s="5">
        <v>39470</v>
      </c>
      <c r="F86" s="6">
        <f t="shared" si="3"/>
        <v>75.891265597148</v>
      </c>
    </row>
    <row r="87" spans="3:6">
      <c r="C87" s="4" t="s">
        <v>93</v>
      </c>
      <c r="D87" s="5">
        <v>34050</v>
      </c>
      <c r="E87" s="5">
        <v>56740</v>
      </c>
      <c r="F87" s="6">
        <f t="shared" si="3"/>
        <v>66.6372980910426</v>
      </c>
    </row>
    <row r="88" spans="3:6">
      <c r="C88" s="4" t="s">
        <v>90</v>
      </c>
      <c r="D88" s="5">
        <v>33730</v>
      </c>
      <c r="E88" s="5">
        <v>55620</v>
      </c>
      <c r="F88" s="6">
        <f t="shared" si="3"/>
        <v>64.8977171657278</v>
      </c>
    </row>
    <row r="89" spans="3:6">
      <c r="C89" s="4" t="s">
        <v>91</v>
      </c>
      <c r="D89" s="5">
        <v>32510</v>
      </c>
      <c r="E89" s="5">
        <v>53600</v>
      </c>
      <c r="F89" s="6">
        <f t="shared" si="3"/>
        <v>64.872346970163</v>
      </c>
    </row>
    <row r="90" spans="3:6">
      <c r="C90" s="4" t="s">
        <v>92</v>
      </c>
      <c r="D90" s="5">
        <v>31420</v>
      </c>
      <c r="E90" s="5">
        <v>51400</v>
      </c>
      <c r="F90" s="6">
        <f t="shared" si="3"/>
        <v>63.5900700190961</v>
      </c>
    </row>
    <row r="91" spans="3:6">
      <c r="C91" s="4" t="s">
        <v>94</v>
      </c>
      <c r="D91" s="5">
        <v>29460</v>
      </c>
      <c r="E91" s="5">
        <v>47720</v>
      </c>
      <c r="F91" s="6">
        <f t="shared" si="3"/>
        <v>61.9823489477257</v>
      </c>
    </row>
    <row r="92" spans="3:6">
      <c r="C92" s="4" t="s">
        <v>89</v>
      </c>
      <c r="D92" s="5">
        <v>36010</v>
      </c>
      <c r="E92" s="5">
        <v>58240</v>
      </c>
      <c r="F92" s="6">
        <f t="shared" si="3"/>
        <v>61.7328519855596</v>
      </c>
    </row>
    <row r="93" spans="3:6">
      <c r="C93" s="4" t="s">
        <v>95</v>
      </c>
      <c r="D93" s="5">
        <v>21210</v>
      </c>
      <c r="E93" s="5">
        <v>33610</v>
      </c>
      <c r="F93" s="6">
        <f t="shared" si="3"/>
        <v>58.4629891560585</v>
      </c>
    </row>
    <row r="94" spans="3:6">
      <c r="C94" s="4" t="s">
        <v>48</v>
      </c>
      <c r="D94" s="5">
        <v>24480</v>
      </c>
      <c r="E94" s="5">
        <v>37110</v>
      </c>
      <c r="F94" s="6">
        <f t="shared" si="3"/>
        <v>51.593137254902</v>
      </c>
    </row>
    <row r="95" spans="3:6">
      <c r="C95" s="4" t="s">
        <v>96</v>
      </c>
      <c r="D95" s="5">
        <v>25900</v>
      </c>
      <c r="E95" s="5">
        <v>37990</v>
      </c>
      <c r="F95" s="6">
        <f t="shared" si="3"/>
        <v>46.6795366795367</v>
      </c>
    </row>
    <row r="96" spans="3:6">
      <c r="C96" s="4" t="s">
        <v>97</v>
      </c>
      <c r="D96" s="5">
        <v>29510</v>
      </c>
      <c r="E96" s="5">
        <v>42340</v>
      </c>
      <c r="F96" s="6">
        <f t="shared" si="3"/>
        <v>43.4767875296509</v>
      </c>
    </row>
    <row r="97" spans="3:6">
      <c r="C97" s="4" t="s">
        <v>86</v>
      </c>
      <c r="D97" s="5">
        <v>58380</v>
      </c>
      <c r="E97" s="5">
        <v>82980</v>
      </c>
      <c r="F97" s="6">
        <f t="shared" si="3"/>
        <v>42.1377183967112</v>
      </c>
    </row>
    <row r="98" ht="15.15" spans="3:6">
      <c r="C98" s="7" t="s">
        <v>98</v>
      </c>
      <c r="D98" s="8">
        <v>28020</v>
      </c>
      <c r="E98" s="8">
        <v>27790</v>
      </c>
      <c r="F98" s="9">
        <f t="shared" si="3"/>
        <v>-0.820842255531758</v>
      </c>
    </row>
  </sheetData>
  <sortState ref="C72:F98">
    <sortCondition ref="F72:F98" descending="1"/>
  </sortState>
  <pageMargins left="0.699305555555556" right="0.699305555555556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Porovnanie Rastových Kriviek PP</vt:lpstr>
      <vt:lpstr>Porovnanie Rastových Kriviek No</vt:lpstr>
      <vt:lpstr>Porovnanie Rastových Kriviek NP</vt:lpstr>
      <vt:lpstr>Zdroj</vt:lpstr>
      <vt:lpstr>Grafy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majo</cp:lastModifiedBy>
  <dcterms:created xsi:type="dcterms:W3CDTF">2022-02-02T23:11:00Z</dcterms:created>
  <dcterms:modified xsi:type="dcterms:W3CDTF">2022-05-10T14:27:59Z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1033-10.2.0.7636</vt:lpwstr>
  </property>
</Properties>
</file>